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00 - Vedlejší a ostat..." sheetId="2" r:id="rId2"/>
    <sheet name="SO 901 - Dětské hřiště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 000 - Vedlejší a ostat...'!$C$120:$K$190</definedName>
    <definedName name="_xlnm.Print_Area" localSheetId="1">'SO 000 - Vedlejší a ostat...'!$C$4:$J$76,'SO 000 - Vedlejší a ostat...'!$C$82:$J$102,'SO 000 - Vedlejší a ostat...'!$C$108:$J$190</definedName>
    <definedName name="_xlnm.Print_Titles" localSheetId="1">'SO 000 - Vedlejší a ostat...'!$120:$120</definedName>
    <definedName name="_xlnm._FilterDatabase" localSheetId="2" hidden="1">'SO 901 - Dětské hřiště'!$C$126:$K$468</definedName>
    <definedName name="_xlnm.Print_Area" localSheetId="2">'SO 901 - Dětské hřiště'!$C$4:$J$76,'SO 901 - Dětské hřiště'!$C$82:$J$108,'SO 901 - Dětské hřiště'!$C$114:$J$468</definedName>
    <definedName name="_xlnm.Print_Titles" localSheetId="2">'SO 901 - Dětské hřiště'!$126:$126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468"/>
  <c r="BH468"/>
  <c r="BG468"/>
  <c r="BF468"/>
  <c r="T468"/>
  <c r="R468"/>
  <c r="P468"/>
  <c r="BI467"/>
  <c r="BH467"/>
  <c r="BG467"/>
  <c r="BF467"/>
  <c r="T467"/>
  <c r="R467"/>
  <c r="P467"/>
  <c r="BI464"/>
  <c r="BH464"/>
  <c r="BG464"/>
  <c r="BF464"/>
  <c r="T464"/>
  <c r="R464"/>
  <c r="P464"/>
  <c r="BI462"/>
  <c r="BH462"/>
  <c r="BG462"/>
  <c r="BF462"/>
  <c r="T462"/>
  <c r="R462"/>
  <c r="P462"/>
  <c r="BI460"/>
  <c r="BH460"/>
  <c r="BG460"/>
  <c r="BF460"/>
  <c r="T460"/>
  <c r="R460"/>
  <c r="P460"/>
  <c r="BI456"/>
  <c r="BH456"/>
  <c r="BG456"/>
  <c r="BF456"/>
  <c r="T456"/>
  <c r="R456"/>
  <c r="P456"/>
  <c r="BI454"/>
  <c r="BH454"/>
  <c r="BG454"/>
  <c r="BF454"/>
  <c r="T454"/>
  <c r="R454"/>
  <c r="P454"/>
  <c r="BI441"/>
  <c r="BH441"/>
  <c r="BG441"/>
  <c r="BF441"/>
  <c r="T441"/>
  <c r="R441"/>
  <c r="P441"/>
  <c r="BI438"/>
  <c r="BH438"/>
  <c r="BG438"/>
  <c r="BF438"/>
  <c r="T438"/>
  <c r="R438"/>
  <c r="P438"/>
  <c r="BI436"/>
  <c r="BH436"/>
  <c r="BG436"/>
  <c r="BF436"/>
  <c r="T436"/>
  <c r="R436"/>
  <c r="P436"/>
  <c r="BI433"/>
  <c r="BH433"/>
  <c r="BG433"/>
  <c r="BF433"/>
  <c r="T433"/>
  <c r="R433"/>
  <c r="P433"/>
  <c r="BI431"/>
  <c r="BH431"/>
  <c r="BG431"/>
  <c r="BF431"/>
  <c r="T431"/>
  <c r="R431"/>
  <c r="P431"/>
  <c r="BI429"/>
  <c r="BH429"/>
  <c r="BG429"/>
  <c r="BF429"/>
  <c r="T429"/>
  <c r="R429"/>
  <c r="P429"/>
  <c r="BI427"/>
  <c r="BH427"/>
  <c r="BG427"/>
  <c r="BF427"/>
  <c r="T427"/>
  <c r="R427"/>
  <c r="P427"/>
  <c r="BI425"/>
  <c r="BH425"/>
  <c r="BG425"/>
  <c r="BF425"/>
  <c r="T425"/>
  <c r="R425"/>
  <c r="P425"/>
  <c r="BI423"/>
  <c r="BH423"/>
  <c r="BG423"/>
  <c r="BF423"/>
  <c r="T423"/>
  <c r="R423"/>
  <c r="P423"/>
  <c r="BI421"/>
  <c r="BH421"/>
  <c r="BG421"/>
  <c r="BF421"/>
  <c r="T421"/>
  <c r="R421"/>
  <c r="P421"/>
  <c r="BI419"/>
  <c r="BH419"/>
  <c r="BG419"/>
  <c r="BF419"/>
  <c r="T419"/>
  <c r="R419"/>
  <c r="P419"/>
  <c r="BI417"/>
  <c r="BH417"/>
  <c r="BG417"/>
  <c r="BF417"/>
  <c r="T417"/>
  <c r="R417"/>
  <c r="P417"/>
  <c r="BI415"/>
  <c r="BH415"/>
  <c r="BG415"/>
  <c r="BF415"/>
  <c r="T415"/>
  <c r="R415"/>
  <c r="P415"/>
  <c r="BI413"/>
  <c r="BH413"/>
  <c r="BG413"/>
  <c r="BF413"/>
  <c r="T413"/>
  <c r="R413"/>
  <c r="P413"/>
  <c r="BI411"/>
  <c r="BH411"/>
  <c r="BG411"/>
  <c r="BF411"/>
  <c r="T411"/>
  <c r="R411"/>
  <c r="P411"/>
  <c r="BI409"/>
  <c r="BH409"/>
  <c r="BG409"/>
  <c r="BF409"/>
  <c r="T409"/>
  <c r="R409"/>
  <c r="P409"/>
  <c r="BI407"/>
  <c r="BH407"/>
  <c r="BG407"/>
  <c r="BF407"/>
  <c r="T407"/>
  <c r="R407"/>
  <c r="P407"/>
  <c r="BI405"/>
  <c r="BH405"/>
  <c r="BG405"/>
  <c r="BF405"/>
  <c r="T405"/>
  <c r="R405"/>
  <c r="P405"/>
  <c r="BI403"/>
  <c r="BH403"/>
  <c r="BG403"/>
  <c r="BF403"/>
  <c r="T403"/>
  <c r="R403"/>
  <c r="P403"/>
  <c r="BI401"/>
  <c r="BH401"/>
  <c r="BG401"/>
  <c r="BF401"/>
  <c r="T401"/>
  <c r="R401"/>
  <c r="P401"/>
  <c r="BI399"/>
  <c r="BH399"/>
  <c r="BG399"/>
  <c r="BF399"/>
  <c r="T399"/>
  <c r="R399"/>
  <c r="P399"/>
  <c r="BI397"/>
  <c r="BH397"/>
  <c r="BG397"/>
  <c r="BF397"/>
  <c r="T397"/>
  <c r="R397"/>
  <c r="P397"/>
  <c r="BI395"/>
  <c r="BH395"/>
  <c r="BG395"/>
  <c r="BF395"/>
  <c r="T395"/>
  <c r="R395"/>
  <c r="P395"/>
  <c r="BI393"/>
  <c r="BH393"/>
  <c r="BG393"/>
  <c r="BF393"/>
  <c r="T393"/>
  <c r="R393"/>
  <c r="P393"/>
  <c r="BI391"/>
  <c r="BH391"/>
  <c r="BG391"/>
  <c r="BF391"/>
  <c r="T391"/>
  <c r="R391"/>
  <c r="P391"/>
  <c r="BI388"/>
  <c r="BH388"/>
  <c r="BG388"/>
  <c r="BF388"/>
  <c r="T388"/>
  <c r="R388"/>
  <c r="P388"/>
  <c r="BI384"/>
  <c r="BH384"/>
  <c r="BG384"/>
  <c r="BF384"/>
  <c r="T384"/>
  <c r="R384"/>
  <c r="P384"/>
  <c r="BI382"/>
  <c r="BH382"/>
  <c r="BG382"/>
  <c r="BF382"/>
  <c r="T382"/>
  <c r="R382"/>
  <c r="P382"/>
  <c r="BI380"/>
  <c r="BH380"/>
  <c r="BG380"/>
  <c r="BF380"/>
  <c r="T380"/>
  <c r="R380"/>
  <c r="P380"/>
  <c r="BI377"/>
  <c r="BH377"/>
  <c r="BG377"/>
  <c r="BF377"/>
  <c r="T377"/>
  <c r="R377"/>
  <c r="P377"/>
  <c r="BI375"/>
  <c r="BH375"/>
  <c r="BG375"/>
  <c r="BF375"/>
  <c r="T375"/>
  <c r="R375"/>
  <c r="P375"/>
  <c r="BI372"/>
  <c r="BH372"/>
  <c r="BG372"/>
  <c r="BF372"/>
  <c r="T372"/>
  <c r="R372"/>
  <c r="P372"/>
  <c r="BI370"/>
  <c r="BH370"/>
  <c r="BG370"/>
  <c r="BF370"/>
  <c r="T370"/>
  <c r="R370"/>
  <c r="P370"/>
  <c r="BI367"/>
  <c r="BH367"/>
  <c r="BG367"/>
  <c r="BF367"/>
  <c r="T367"/>
  <c r="R367"/>
  <c r="P367"/>
  <c r="BI361"/>
  <c r="BH361"/>
  <c r="BG361"/>
  <c r="BF361"/>
  <c r="T361"/>
  <c r="R361"/>
  <c r="P361"/>
  <c r="BI358"/>
  <c r="BH358"/>
  <c r="BG358"/>
  <c r="BF358"/>
  <c r="T358"/>
  <c r="R358"/>
  <c r="P358"/>
  <c r="BI356"/>
  <c r="BH356"/>
  <c r="BG356"/>
  <c r="BF356"/>
  <c r="T356"/>
  <c r="R356"/>
  <c r="P356"/>
  <c r="BI352"/>
  <c r="BH352"/>
  <c r="BG352"/>
  <c r="BF352"/>
  <c r="T352"/>
  <c r="R352"/>
  <c r="P352"/>
  <c r="BI350"/>
  <c r="BH350"/>
  <c r="BG350"/>
  <c r="BF350"/>
  <c r="T350"/>
  <c r="R350"/>
  <c r="P350"/>
  <c r="BI347"/>
  <c r="BH347"/>
  <c r="BG347"/>
  <c r="BF347"/>
  <c r="T347"/>
  <c r="R347"/>
  <c r="P347"/>
  <c r="BI345"/>
  <c r="BH345"/>
  <c r="BG345"/>
  <c r="BF345"/>
  <c r="T345"/>
  <c r="R345"/>
  <c r="P345"/>
  <c r="BI342"/>
  <c r="BH342"/>
  <c r="BG342"/>
  <c r="BF342"/>
  <c r="T342"/>
  <c r="R342"/>
  <c r="P342"/>
  <c r="BI340"/>
  <c r="BH340"/>
  <c r="BG340"/>
  <c r="BF340"/>
  <c r="T340"/>
  <c r="R340"/>
  <c r="P340"/>
  <c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31"/>
  <c r="BH331"/>
  <c r="BG331"/>
  <c r="BF331"/>
  <c r="T331"/>
  <c r="R331"/>
  <c r="P331"/>
  <c r="BI329"/>
  <c r="BH329"/>
  <c r="BG329"/>
  <c r="BF329"/>
  <c r="T329"/>
  <c r="R329"/>
  <c r="P329"/>
  <c r="BI327"/>
  <c r="BH327"/>
  <c r="BG327"/>
  <c r="BF327"/>
  <c r="T327"/>
  <c r="R327"/>
  <c r="P327"/>
  <c r="BI325"/>
  <c r="BH325"/>
  <c r="BG325"/>
  <c r="BF325"/>
  <c r="T325"/>
  <c r="R325"/>
  <c r="P325"/>
  <c r="BI321"/>
  <c r="BH321"/>
  <c r="BG321"/>
  <c r="BF321"/>
  <c r="T321"/>
  <c r="R321"/>
  <c r="P321"/>
  <c r="BI319"/>
  <c r="BH319"/>
  <c r="BG319"/>
  <c r="BF319"/>
  <c r="T319"/>
  <c r="R319"/>
  <c r="P319"/>
  <c r="BI316"/>
  <c r="BH316"/>
  <c r="BG316"/>
  <c r="BF316"/>
  <c r="T316"/>
  <c r="R316"/>
  <c r="P316"/>
  <c r="BI314"/>
  <c r="BH314"/>
  <c r="BG314"/>
  <c r="BF314"/>
  <c r="T314"/>
  <c r="R314"/>
  <c r="P314"/>
  <c r="BI312"/>
  <c r="BH312"/>
  <c r="BG312"/>
  <c r="BF312"/>
  <c r="T312"/>
  <c r="R312"/>
  <c r="P312"/>
  <c r="BI310"/>
  <c r="BH310"/>
  <c r="BG310"/>
  <c r="BF310"/>
  <c r="T310"/>
  <c r="R310"/>
  <c r="P310"/>
  <c r="BI308"/>
  <c r="BH308"/>
  <c r="BG308"/>
  <c r="BF308"/>
  <c r="T308"/>
  <c r="R308"/>
  <c r="P308"/>
  <c r="BI306"/>
  <c r="BH306"/>
  <c r="BG306"/>
  <c r="BF306"/>
  <c r="T306"/>
  <c r="R306"/>
  <c r="P306"/>
  <c r="BI304"/>
  <c r="BH304"/>
  <c r="BG304"/>
  <c r="BF304"/>
  <c r="T304"/>
  <c r="R304"/>
  <c r="P304"/>
  <c r="BI301"/>
  <c r="BH301"/>
  <c r="BG301"/>
  <c r="BF301"/>
  <c r="T301"/>
  <c r="T300"/>
  <c r="R301"/>
  <c r="R300"/>
  <c r="P301"/>
  <c r="P300"/>
  <c r="BI297"/>
  <c r="BH297"/>
  <c r="BG297"/>
  <c r="BF297"/>
  <c r="T297"/>
  <c r="R297"/>
  <c r="P297"/>
  <c r="BI294"/>
  <c r="BH294"/>
  <c r="BG294"/>
  <c r="BF294"/>
  <c r="T294"/>
  <c r="R294"/>
  <c r="P294"/>
  <c r="BI292"/>
  <c r="BH292"/>
  <c r="BG292"/>
  <c r="BF292"/>
  <c r="T292"/>
  <c r="R292"/>
  <c r="P292"/>
  <c r="BI289"/>
  <c r="BH289"/>
  <c r="BG289"/>
  <c r="BF289"/>
  <c r="T289"/>
  <c r="R289"/>
  <c r="P289"/>
  <c r="BI286"/>
  <c r="BH286"/>
  <c r="BG286"/>
  <c r="BF286"/>
  <c r="T286"/>
  <c r="R286"/>
  <c r="P286"/>
  <c r="BI284"/>
  <c r="BH284"/>
  <c r="BG284"/>
  <c r="BF284"/>
  <c r="T284"/>
  <c r="R284"/>
  <c r="P284"/>
  <c r="BI277"/>
  <c r="BH277"/>
  <c r="BG277"/>
  <c r="BF277"/>
  <c r="T277"/>
  <c r="R277"/>
  <c r="P277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5"/>
  <c r="BH265"/>
  <c r="BG265"/>
  <c r="BF265"/>
  <c r="T265"/>
  <c r="R265"/>
  <c r="P265"/>
  <c r="BI263"/>
  <c r="BH263"/>
  <c r="BG263"/>
  <c r="BF263"/>
  <c r="T263"/>
  <c r="R263"/>
  <c r="P263"/>
  <c r="BI260"/>
  <c r="BH260"/>
  <c r="BG260"/>
  <c r="BF260"/>
  <c r="T260"/>
  <c r="R260"/>
  <c r="P260"/>
  <c r="BI257"/>
  <c r="BH257"/>
  <c r="BG257"/>
  <c r="BF257"/>
  <c r="T257"/>
  <c r="R257"/>
  <c r="P257"/>
  <c r="BI254"/>
  <c r="BH254"/>
  <c r="BG254"/>
  <c r="BF254"/>
  <c r="T254"/>
  <c r="R254"/>
  <c r="P254"/>
  <c r="BI252"/>
  <c r="BH252"/>
  <c r="BG252"/>
  <c r="BF252"/>
  <c r="T252"/>
  <c r="R252"/>
  <c r="P252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2"/>
  <c r="BH242"/>
  <c r="BG242"/>
  <c r="BF242"/>
  <c r="T242"/>
  <c r="R242"/>
  <c r="P242"/>
  <c r="BI239"/>
  <c r="BH239"/>
  <c r="BG239"/>
  <c r="BF239"/>
  <c r="T239"/>
  <c r="R239"/>
  <c r="P239"/>
  <c r="BI236"/>
  <c r="BH236"/>
  <c r="BG236"/>
  <c r="BF236"/>
  <c r="T236"/>
  <c r="R236"/>
  <c r="P236"/>
  <c r="BI233"/>
  <c r="BH233"/>
  <c r="BG233"/>
  <c r="BF233"/>
  <c r="T233"/>
  <c r="R233"/>
  <c r="P233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7"/>
  <c r="BH217"/>
  <c r="BG217"/>
  <c r="BF217"/>
  <c r="T217"/>
  <c r="R217"/>
  <c r="P217"/>
  <c r="BI213"/>
  <c r="BH213"/>
  <c r="BG213"/>
  <c r="BF213"/>
  <c r="T213"/>
  <c r="R213"/>
  <c r="P213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8"/>
  <c r="BH188"/>
  <c r="BG188"/>
  <c r="BF188"/>
  <c r="T188"/>
  <c r="R188"/>
  <c r="P188"/>
  <c r="BI186"/>
  <c r="BH186"/>
  <c r="BG186"/>
  <c r="BF186"/>
  <c r="T186"/>
  <c r="R186"/>
  <c r="P186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0"/>
  <c r="BH130"/>
  <c r="BG130"/>
  <c r="BF130"/>
  <c r="T130"/>
  <c r="R130"/>
  <c r="P130"/>
  <c r="J124"/>
  <c r="J123"/>
  <c r="F123"/>
  <c r="F121"/>
  <c r="E119"/>
  <c r="J92"/>
  <c r="J91"/>
  <c r="F91"/>
  <c r="F89"/>
  <c r="E87"/>
  <c r="J18"/>
  <c r="E18"/>
  <c r="F92"/>
  <c r="J17"/>
  <c r="J12"/>
  <c r="J121"/>
  <c r="E7"/>
  <c r="E117"/>
  <c i="2" r="J37"/>
  <c r="J36"/>
  <c i="1" r="AY95"/>
  <c i="2" r="J35"/>
  <c i="1" r="AX95"/>
  <c i="2" r="BI186"/>
  <c r="BH186"/>
  <c r="BG186"/>
  <c r="BF186"/>
  <c r="T186"/>
  <c r="R186"/>
  <c r="P186"/>
  <c r="BI180"/>
  <c r="BH180"/>
  <c r="BG180"/>
  <c r="BF180"/>
  <c r="T180"/>
  <c r="R180"/>
  <c r="P180"/>
  <c r="BI175"/>
  <c r="BH175"/>
  <c r="BG175"/>
  <c r="BF175"/>
  <c r="T175"/>
  <c r="R175"/>
  <c r="P175"/>
  <c r="BI170"/>
  <c r="BH170"/>
  <c r="BG170"/>
  <c r="BF170"/>
  <c r="T170"/>
  <c r="R170"/>
  <c r="P170"/>
  <c r="BI164"/>
  <c r="BH164"/>
  <c r="BG164"/>
  <c r="BF164"/>
  <c r="T164"/>
  <c r="R164"/>
  <c r="P164"/>
  <c r="BI158"/>
  <c r="BH158"/>
  <c r="BG158"/>
  <c r="BF158"/>
  <c r="T158"/>
  <c r="R158"/>
  <c r="P158"/>
  <c r="BI149"/>
  <c r="BH149"/>
  <c r="BG149"/>
  <c r="BF149"/>
  <c r="T149"/>
  <c r="R149"/>
  <c r="P149"/>
  <c r="BI142"/>
  <c r="BH142"/>
  <c r="BG142"/>
  <c r="BF142"/>
  <c r="T142"/>
  <c r="T141"/>
  <c r="R142"/>
  <c r="R141"/>
  <c r="P142"/>
  <c r="P141"/>
  <c r="BI136"/>
  <c r="BH136"/>
  <c r="BG136"/>
  <c r="BF136"/>
  <c r="T136"/>
  <c r="R136"/>
  <c r="P136"/>
  <c r="BI130"/>
  <c r="BH130"/>
  <c r="BG130"/>
  <c r="BF130"/>
  <c r="T130"/>
  <c r="R130"/>
  <c r="P130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92"/>
  <c r="J17"/>
  <c r="J12"/>
  <c r="J89"/>
  <c r="E7"/>
  <c r="E85"/>
  <c i="1" r="L90"/>
  <c r="AM90"/>
  <c r="AM89"/>
  <c r="L89"/>
  <c r="AM87"/>
  <c r="L87"/>
  <c r="L85"/>
  <c r="L84"/>
  <c i="2" r="J175"/>
  <c r="BK136"/>
  <c r="BK158"/>
  <c r="J130"/>
  <c r="BK175"/>
  <c r="BK130"/>
  <c r="J170"/>
  <c r="BK149"/>
  <c i="3" r="J467"/>
  <c r="J454"/>
  <c r="J436"/>
  <c r="J421"/>
  <c r="J405"/>
  <c r="BK391"/>
  <c r="BK375"/>
  <c r="J350"/>
  <c r="J321"/>
  <c r="BK308"/>
  <c r="BK274"/>
  <c r="BK268"/>
  <c r="BK239"/>
  <c r="J220"/>
  <c r="BK193"/>
  <c r="BK165"/>
  <c r="J157"/>
  <c r="BK467"/>
  <c r="BK454"/>
  <c r="J427"/>
  <c r="BK409"/>
  <c r="J384"/>
  <c r="J372"/>
  <c r="BK345"/>
  <c r="J333"/>
  <c r="J301"/>
  <c r="J277"/>
  <c r="BK265"/>
  <c r="J249"/>
  <c r="J236"/>
  <c r="BK208"/>
  <c r="J193"/>
  <c r="BK181"/>
  <c r="J165"/>
  <c r="BK145"/>
  <c r="BK456"/>
  <c r="BK427"/>
  <c r="J409"/>
  <c r="BK401"/>
  <c r="J395"/>
  <c r="J370"/>
  <c r="BK350"/>
  <c r="BK327"/>
  <c r="BK312"/>
  <c r="J304"/>
  <c r="J274"/>
  <c r="BK254"/>
  <c r="BK220"/>
  <c r="BK202"/>
  <c r="J181"/>
  <c r="J431"/>
  <c r="BK417"/>
  <c r="BK395"/>
  <c r="BK372"/>
  <c r="J345"/>
  <c r="BK337"/>
  <c r="BK314"/>
  <c r="BK294"/>
  <c r="BK257"/>
  <c r="BK247"/>
  <c r="BK217"/>
  <c r="J199"/>
  <c r="BK183"/>
  <c r="J154"/>
  <c i="2" r="BK180"/>
  <c r="J124"/>
  <c r="BK164"/>
  <c r="BK186"/>
  <c r="BK142"/>
  <c r="J186"/>
  <c r="J164"/>
  <c r="J149"/>
  <c i="3" r="J468"/>
  <c r="J456"/>
  <c r="BK438"/>
  <c r="BK423"/>
  <c r="J417"/>
  <c r="J399"/>
  <c r="BK388"/>
  <c r="BK361"/>
  <c r="J335"/>
  <c r="BK319"/>
  <c r="J292"/>
  <c r="BK270"/>
  <c r="J260"/>
  <c r="J233"/>
  <c r="J217"/>
  <c r="J204"/>
  <c r="J173"/>
  <c r="BK159"/>
  <c r="BK468"/>
  <c r="BK460"/>
  <c r="BK431"/>
  <c r="J415"/>
  <c r="BK393"/>
  <c r="J375"/>
  <c r="BK356"/>
  <c r="J337"/>
  <c r="BK321"/>
  <c r="BK286"/>
  <c r="J268"/>
  <c r="J254"/>
  <c r="J245"/>
  <c r="J224"/>
  <c r="BK197"/>
  <c r="BK191"/>
  <c r="BK173"/>
  <c r="J159"/>
  <c r="BK130"/>
  <c r="J441"/>
  <c r="J429"/>
  <c r="BK407"/>
  <c r="BK399"/>
  <c r="BK380"/>
  <c r="BK352"/>
  <c r="BK331"/>
  <c r="J319"/>
  <c r="J310"/>
  <c r="BK301"/>
  <c r="BK272"/>
  <c r="BK224"/>
  <c r="J213"/>
  <c r="J197"/>
  <c r="BK154"/>
  <c r="BK429"/>
  <c r="BK415"/>
  <c r="J393"/>
  <c r="BK370"/>
  <c r="BK358"/>
  <c r="BK329"/>
  <c r="J312"/>
  <c r="BK292"/>
  <c r="BK245"/>
  <c r="BK213"/>
  <c r="J191"/>
  <c r="BK179"/>
  <c r="J142"/>
  <c i="2" r="BK170"/>
  <c r="J142"/>
  <c i="1" r="AS94"/>
  <c i="2" r="J136"/>
  <c r="J180"/>
  <c r="J158"/>
  <c r="BK124"/>
  <c i="3" r="BK462"/>
  <c r="BK441"/>
  <c r="BK425"/>
  <c r="J413"/>
  <c r="J397"/>
  <c r="J380"/>
  <c r="J352"/>
  <c r="BK333"/>
  <c r="J316"/>
  <c r="BK289"/>
  <c r="J272"/>
  <c r="J265"/>
  <c r="BK249"/>
  <c r="J222"/>
  <c r="BK206"/>
  <c r="J179"/>
  <c r="J162"/>
  <c r="BK140"/>
  <c r="J462"/>
  <c r="J433"/>
  <c r="J419"/>
  <c r="J403"/>
  <c r="BK382"/>
  <c r="J367"/>
  <c r="BK340"/>
  <c r="J331"/>
  <c r="BK297"/>
  <c r="J270"/>
  <c r="BK260"/>
  <c r="J247"/>
  <c r="J226"/>
  <c r="BK199"/>
  <c r="J188"/>
  <c r="BK170"/>
  <c r="J147"/>
  <c r="BK464"/>
  <c r="J438"/>
  <c r="BK413"/>
  <c r="BK405"/>
  <c r="BK397"/>
  <c r="J382"/>
  <c r="J356"/>
  <c r="J342"/>
  <c r="J325"/>
  <c r="J308"/>
  <c r="J294"/>
  <c r="J257"/>
  <c r="BK222"/>
  <c r="BK204"/>
  <c r="J186"/>
  <c r="BK147"/>
  <c r="J425"/>
  <c r="BK419"/>
  <c r="J401"/>
  <c r="BK377"/>
  <c r="BK367"/>
  <c r="BK342"/>
  <c r="J327"/>
  <c r="BK310"/>
  <c r="J289"/>
  <c r="J252"/>
  <c r="BK233"/>
  <c r="J202"/>
  <c r="BK186"/>
  <c r="BK167"/>
  <c r="J130"/>
  <c r="BK325"/>
  <c r="BK304"/>
  <c r="J286"/>
  <c r="J263"/>
  <c r="BK236"/>
  <c r="BK226"/>
  <c r="J208"/>
  <c r="J167"/>
  <c r="J145"/>
  <c r="J464"/>
  <c r="BK436"/>
  <c r="J423"/>
  <c r="J407"/>
  <c r="J391"/>
  <c r="J377"/>
  <c r="J347"/>
  <c r="BK335"/>
  <c r="J306"/>
  <c r="J284"/>
  <c r="BK263"/>
  <c r="BK252"/>
  <c r="J239"/>
  <c r="J210"/>
  <c r="BK195"/>
  <c r="J183"/>
  <c r="BK162"/>
  <c r="BK142"/>
  <c r="J460"/>
  <c r="BK433"/>
  <c r="J411"/>
  <c r="BK403"/>
  <c r="BK384"/>
  <c r="J358"/>
  <c r="BK347"/>
  <c r="J329"/>
  <c r="J314"/>
  <c r="BK306"/>
  <c r="BK284"/>
  <c r="BK242"/>
  <c r="J206"/>
  <c r="J195"/>
  <c r="J170"/>
  <c r="J140"/>
  <c r="BK421"/>
  <c r="BK411"/>
  <c r="J388"/>
  <c r="J361"/>
  <c r="J340"/>
  <c r="BK316"/>
  <c r="J297"/>
  <c r="BK277"/>
  <c r="J242"/>
  <c r="BK210"/>
  <c r="BK188"/>
  <c r="BK157"/>
  <c i="2" l="1" r="T123"/>
  <c r="R148"/>
  <c r="T169"/>
  <c i="3" r="P129"/>
  <c r="P164"/>
  <c r="P216"/>
  <c r="P291"/>
  <c r="BK303"/>
  <c r="J303"/>
  <c r="J103"/>
  <c r="BK355"/>
  <c r="J355"/>
  <c r="J104"/>
  <c r="BK374"/>
  <c r="J374"/>
  <c r="J105"/>
  <c i="2" r="R123"/>
  <c r="P148"/>
  <c r="R169"/>
  <c i="3" r="BK129"/>
  <c r="BK164"/>
  <c r="J164"/>
  <c r="J99"/>
  <c r="BK216"/>
  <c r="J216"/>
  <c r="J100"/>
  <c r="BK291"/>
  <c r="J291"/>
  <c r="J101"/>
  <c r="T291"/>
  <c r="P303"/>
  <c r="P355"/>
  <c r="R374"/>
  <c i="2" r="BK123"/>
  <c r="J123"/>
  <c r="J98"/>
  <c r="T148"/>
  <c r="BK169"/>
  <c r="J169"/>
  <c r="J101"/>
  <c i="3" r="R129"/>
  <c r="R164"/>
  <c r="R216"/>
  <c r="R291"/>
  <c r="R303"/>
  <c r="T355"/>
  <c r="T374"/>
  <c r="P440"/>
  <c i="2" r="P123"/>
  <c r="BK148"/>
  <c r="J148"/>
  <c r="J100"/>
  <c r="P169"/>
  <c i="3" r="T129"/>
  <c r="T164"/>
  <c r="T216"/>
  <c r="T303"/>
  <c r="R355"/>
  <c r="P374"/>
  <c r="BK440"/>
  <c r="J440"/>
  <c r="J106"/>
  <c r="R440"/>
  <c r="T440"/>
  <c r="BK466"/>
  <c r="J466"/>
  <c r="J107"/>
  <c r="P466"/>
  <c r="R466"/>
  <c r="T466"/>
  <c i="2" r="BK141"/>
  <c r="J141"/>
  <c r="J99"/>
  <c i="3" r="BK300"/>
  <c r="J300"/>
  <c r="J102"/>
  <c r="E85"/>
  <c r="BE130"/>
  <c r="BE145"/>
  <c r="BE159"/>
  <c r="BE170"/>
  <c r="BE193"/>
  <c r="BE202"/>
  <c r="BE220"/>
  <c r="BE222"/>
  <c r="BE226"/>
  <c r="BE260"/>
  <c r="BE265"/>
  <c r="BE272"/>
  <c r="BE284"/>
  <c r="BE301"/>
  <c r="BE304"/>
  <c r="BE306"/>
  <c r="BE319"/>
  <c r="BE321"/>
  <c r="BE331"/>
  <c r="BE347"/>
  <c r="BE352"/>
  <c r="BE380"/>
  <c r="BE382"/>
  <c r="BE397"/>
  <c r="BE403"/>
  <c r="BE407"/>
  <c r="BE427"/>
  <c r="BE429"/>
  <c r="BE436"/>
  <c r="BE142"/>
  <c r="BE157"/>
  <c r="BE162"/>
  <c r="BE165"/>
  <c r="BE173"/>
  <c r="BE188"/>
  <c r="BE191"/>
  <c r="BE206"/>
  <c r="BE208"/>
  <c r="BE233"/>
  <c r="BE236"/>
  <c r="BE245"/>
  <c r="BE247"/>
  <c r="BE249"/>
  <c r="BE257"/>
  <c r="BE263"/>
  <c r="BE268"/>
  <c r="BE274"/>
  <c r="BE286"/>
  <c r="BE289"/>
  <c r="BE294"/>
  <c r="BE333"/>
  <c r="BE335"/>
  <c r="BE337"/>
  <c r="BE361"/>
  <c r="BE372"/>
  <c r="BE375"/>
  <c r="BE388"/>
  <c r="BE391"/>
  <c r="BE417"/>
  <c r="BE421"/>
  <c r="BE423"/>
  <c r="BE454"/>
  <c r="BE462"/>
  <c r="BE464"/>
  <c r="BE467"/>
  <c r="BE468"/>
  <c r="J89"/>
  <c r="F124"/>
  <c r="BE147"/>
  <c r="BE154"/>
  <c r="BE179"/>
  <c r="BE204"/>
  <c r="BE213"/>
  <c r="BE217"/>
  <c r="BE224"/>
  <c r="BE239"/>
  <c r="BE254"/>
  <c r="BE270"/>
  <c r="BE292"/>
  <c r="BE308"/>
  <c r="BE310"/>
  <c r="BE312"/>
  <c r="BE314"/>
  <c r="BE316"/>
  <c r="BE325"/>
  <c r="BE327"/>
  <c r="BE350"/>
  <c r="BE358"/>
  <c r="BE377"/>
  <c r="BE384"/>
  <c r="BE395"/>
  <c r="BE411"/>
  <c r="BE413"/>
  <c r="BE415"/>
  <c r="BE419"/>
  <c r="BE425"/>
  <c r="BE433"/>
  <c r="BE441"/>
  <c r="BE456"/>
  <c r="BE140"/>
  <c r="BE167"/>
  <c r="BE181"/>
  <c r="BE183"/>
  <c r="BE186"/>
  <c r="BE195"/>
  <c r="BE197"/>
  <c r="BE199"/>
  <c r="BE210"/>
  <c r="BE242"/>
  <c r="BE252"/>
  <c r="BE277"/>
  <c r="BE297"/>
  <c r="BE329"/>
  <c r="BE340"/>
  <c r="BE342"/>
  <c r="BE345"/>
  <c r="BE356"/>
  <c r="BE367"/>
  <c r="BE370"/>
  <c r="BE393"/>
  <c r="BE399"/>
  <c r="BE401"/>
  <c r="BE405"/>
  <c r="BE409"/>
  <c r="BE431"/>
  <c r="BE438"/>
  <c r="BE460"/>
  <c i="2" r="J115"/>
  <c r="BE175"/>
  <c r="BE180"/>
  <c r="E111"/>
  <c r="F118"/>
  <c r="BE164"/>
  <c r="BE149"/>
  <c r="BE158"/>
  <c r="BE170"/>
  <c r="BE124"/>
  <c r="BE130"/>
  <c r="BE136"/>
  <c r="BE142"/>
  <c r="BE186"/>
  <c r="F34"/>
  <c i="1" r="BA95"/>
  <c i="2" r="J34"/>
  <c i="1" r="AW95"/>
  <c i="3" r="F35"/>
  <c i="1" r="BB96"/>
  <c i="3" r="F34"/>
  <c i="1" r="BA96"/>
  <c i="2" r="F36"/>
  <c i="1" r="BC95"/>
  <c i="3" r="J34"/>
  <c i="1" r="AW96"/>
  <c i="3" r="F36"/>
  <c i="1" r="BC96"/>
  <c i="2" r="F35"/>
  <c i="1" r="BB95"/>
  <c i="2" r="F37"/>
  <c i="1" r="BD95"/>
  <c i="3" r="F37"/>
  <c i="1" r="BD96"/>
  <c i="3" l="1" r="T128"/>
  <c r="T127"/>
  <c i="2" r="R122"/>
  <c r="R121"/>
  <c i="3" r="R128"/>
  <c r="R127"/>
  <c r="BK128"/>
  <c r="J128"/>
  <c r="J97"/>
  <c r="P128"/>
  <c r="P127"/>
  <c i="1" r="AU96"/>
  <c i="2" r="P122"/>
  <c r="P121"/>
  <c i="1" r="AU95"/>
  <c i="2" r="T122"/>
  <c r="T121"/>
  <c i="3" r="J129"/>
  <c r="J98"/>
  <c i="2" r="BK122"/>
  <c r="J122"/>
  <c r="J97"/>
  <c r="J33"/>
  <c i="1" r="AV95"/>
  <c r="AT95"/>
  <c i="3" r="F33"/>
  <c i="1" r="AZ96"/>
  <c i="2" r="F33"/>
  <c i="1" r="AZ95"/>
  <c r="BB94"/>
  <c r="AX94"/>
  <c r="BA94"/>
  <c r="W30"/>
  <c r="BD94"/>
  <c r="W33"/>
  <c r="BC94"/>
  <c r="AY94"/>
  <c i="3" r="J33"/>
  <c i="1" r="AV96"/>
  <c r="AT96"/>
  <c i="2" l="1" r="BK121"/>
  <c r="J121"/>
  <c i="3" r="BK127"/>
  <c r="J127"/>
  <c i="2" r="J30"/>
  <c i="1" r="AG95"/>
  <c r="AU94"/>
  <c i="3" r="J30"/>
  <c i="1" r="AG96"/>
  <c r="AW94"/>
  <c r="AK30"/>
  <c r="W32"/>
  <c r="W31"/>
  <c r="AZ94"/>
  <c r="AV94"/>
  <c r="AK29"/>
  <c i="3" l="1" r="J39"/>
  <c i="2" r="J39"/>
  <c r="J96"/>
  <c i="3" r="J96"/>
  <c i="1" r="AN95"/>
  <c r="AN96"/>
  <c r="AG94"/>
  <c r="AK26"/>
  <c r="AK35"/>
  <c r="AT94"/>
  <c r="AN94"/>
  <c r="W29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<sst xmlns="http://schemas.openxmlformats.org/spreadsheetml/2006/main">
  <si>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</si>
  <si>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</si>
  <si>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</si>
  <si>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</si>
  <si>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</si>
  <si>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{9528d6ab-913b-49a4-aba4-a0157c663763}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</si>
  <si>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</si>
  <si>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</si>
  <si>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</si>
  <si>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</si>
  <si>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</si>
  <si>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</si>
  <si>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</si>
  <si>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</si>
  <si>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612025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</si>
  <si>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</si>
  <si>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</si>
  <si>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Otrokovice -rekonstrukce dětského hřiště u polikliniky</t>
  </si>
  <si>
    <t>KSO:</t>
  </si>
  <si>
    <t>CC-CZ:</t>
  </si>
  <si>
    <t>Místo:</t>
  </si>
  <si>
    <t>k.ú. Otrokovice</t>
  </si>
  <si>
    <t>Datum:</t>
  </si>
  <si>
    <t>4. 11. 2025</t>
  </si>
  <si>
    <t>Zadavatel:</t>
  </si>
  <si>
    <t>IČ:</t>
  </si>
  <si>
    <t>Město Otrokovice</t>
  </si>
  <si>
    <t>DIČ:</t>
  </si>
  <si>
    <t>Uchazeč:</t>
  </si>
  <si>
    <t>Vyplň údaj</t>
  </si>
  <si>
    <t>Projektant:</t>
  </si>
  <si>
    <t>M.Sedlářová</t>
  </si>
  <si>
    <t>True</t>
  </si>
  <si>
    <t>Zpracovatel:</t>
  </si>
  <si>
    <t>Ing.L.Alster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</si>
  <si>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</si>
  <si>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</si>
  <si>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</si>
  <si>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</si>
  <si>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</si>
  <si>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</si>
  <si>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</si>
  <si>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</si>
  <si>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</si>
  <si>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</si>
  <si>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</si>
  <si>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</si>
  <si>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</si>
  <si>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</si>
  <si>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</si>
  <si>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</si>
  <si>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</si>
  <si>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</si>
  <si>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</si>
  <si>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</si>
  <si>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</si>
  <si>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</si>
  <si>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</si>
  <si>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</si>
  <si>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</si>
  <si>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</si>
  <si>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</si>
  <si>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</si>
  <si>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</si>
  <si>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</si>
  <si>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</si>
  <si>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</si>
  <si>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</si>
  <si>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</si>
  <si>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</si>
  <si>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</si>
  <si>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</si>
  <si>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</si>
  <si>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</si>
  <si>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</si>
  <si>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</si>
  <si>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</si>
  <si>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</si>
  <si>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</si>
  <si>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</si>
  <si>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</si>
  <si>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000</t>
  </si>
  <si>
    <t>Vedlejší a ostatní rozpočtové náklady</t>
  </si>
  <si>
    <t>STA</t>
  </si>
  <si>
    <t>1</t>
  </si>
  <si>
    <t>{4e199dbc-74b2-4887-91f5-528b431c4405}</t>
  </si>
  <si>
    <t>2</t>
  </si>
  <si>
    <t>SO 901</t>
  </si>
  <si>
    <t>Dětské hřiště</t>
  </si>
  <si>
    <t>{650b2ba9-125e-4e01-9eda-06cdfb0064a7}</t>
  </si>
  <si>
    <t>KRYCÍ LIST SOUPISU PRACÍ</t>
  </si>
  <si>
    <t>Objekt:</t>
  </si>
  <si>
    <t>SO 000 - Vedlejší a ostatní rozpočtové náklady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</si>
  <si>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</si>
  <si>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</si>
  <si>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</si>
  <si>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</si>
  <si>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</si>
  <si>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</si>
  <si>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</si>
  <si>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</si>
  <si>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</si>
  <si>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</si>
  <si>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</si>
  <si>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</si>
  <si>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</si>
  <si>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</si>
  <si>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</si>
  <si>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</si>
  <si>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</si>
  <si>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</si>
  <si>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</si>
  <si>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</si>
  <si>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</si>
  <si>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</si>
  <si>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</si>
  <si>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</si>
  <si>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</si>
  <si>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</si>
  <si>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</si>
  <si>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</si>
  <si>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</si>
  <si>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</si>
  <si>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012103000</t>
  </si>
  <si>
    <t>Geodetické práce před výstavbou</t>
  </si>
  <si>
    <t>koml…</t>
  </si>
  <si>
    <t>1024</t>
  </si>
  <si>
    <t>1002217115</t>
  </si>
  <si>
    <t>VV</t>
  </si>
  <si>
    <t>Komplet zahrnuje</t>
  </si>
  <si>
    <t xml:space="preserve">-Zaměření a vytyčení stávajících inženýrských sítí z hlediska jejich ochrany a </t>
  </si>
  <si>
    <t xml:space="preserve">  rekonstrukce</t>
  </si>
  <si>
    <t>-Vytyčení stavby před zahájením</t>
  </si>
  <si>
    <t>012444000</t>
  </si>
  <si>
    <t>Geodetické měření skutečného provedení stavby</t>
  </si>
  <si>
    <t>komplet…</t>
  </si>
  <si>
    <t>1174185438</t>
  </si>
  <si>
    <t>-Zaměření skutečného provedení stavby a jeho předání investorovi na CD</t>
  </si>
  <si>
    <t>-Převedení zaměření do formátu JVP a vložení do DTM ZK s předáním protokolu</t>
  </si>
  <si>
    <t xml:space="preserve">  o vkladu  investorovi  </t>
  </si>
  <si>
    <t>3</t>
  </si>
  <si>
    <t>013254000</t>
  </si>
  <si>
    <t>Dokumentace skutečného provedení stavby</t>
  </si>
  <si>
    <t>komplet</t>
  </si>
  <si>
    <t>678701746</t>
  </si>
  <si>
    <t>-Dokumentaci skutečného provedení stavby se všemi změnami, ke kterým došlo</t>
  </si>
  <si>
    <t>v průběhu realizace stavby, předaná 2x v listinné podobě a v digitální podobě na CD</t>
  </si>
  <si>
    <t>VRN3</t>
  </si>
  <si>
    <t>Zařízení staveniště</t>
  </si>
  <si>
    <t>4</t>
  </si>
  <si>
    <t>030001000</t>
  </si>
  <si>
    <t>-1206697513</t>
  </si>
  <si>
    <t xml:space="preserve">-Zařízení staveniště, včetně přípravných prací, vybavení, připojení na inženýrské </t>
  </si>
  <si>
    <t xml:space="preserve">  sítě s měřením odběru médií, oplocení, provozních nákladů a likvidace, včetně  </t>
  </si>
  <si>
    <t xml:space="preserve">  uvedení dotčených ploch nebo objektů do původního stavu  </t>
  </si>
  <si>
    <t>VRN4</t>
  </si>
  <si>
    <t>Inženýrská činnost</t>
  </si>
  <si>
    <t>04310300R</t>
  </si>
  <si>
    <t>Zkoušky a revize</t>
  </si>
  <si>
    <t>1955377107</t>
  </si>
  <si>
    <t>-2x měření únosnosti pláně , včetně vystavení dokladů o jejich provedení</t>
  </si>
  <si>
    <t>-Zkoušky nezbytné pro nakládání s odpady (zemina, betonové a živičné suti), včetně</t>
  </si>
  <si>
    <t xml:space="preserve">  vystavení dokladů o jejich provedení</t>
  </si>
  <si>
    <t xml:space="preserve">-Doložení atestů, certifikátů, prohlášení o shodě nebo o vlastnostech dle zákona č. </t>
  </si>
  <si>
    <t xml:space="preserve"> 22/1997 Sb. o technických požadavcích na výrobky a související předpisy ve znění</t>
  </si>
  <si>
    <t xml:space="preserve"> pozdějších předpisů, vše v českém jazyce a jejich předání investorovi</t>
  </si>
  <si>
    <t>1,0</t>
  </si>
  <si>
    <t>6</t>
  </si>
  <si>
    <t>045002000</t>
  </si>
  <si>
    <t>Kompletační a koordinační činnost</t>
  </si>
  <si>
    <t>224548533</t>
  </si>
  <si>
    <t xml:space="preserve">-Vyřízení a zajštění případných dopravních omezení, návrh a  stanovení, vč. poplatků  </t>
  </si>
  <si>
    <t xml:space="preserve">  provizorního dopravního značení (předpoklad pouze upozornění na výjezd vozidel  </t>
  </si>
  <si>
    <t xml:space="preserve"> stavby)  jeho osazení a následné odstranění po ukončení stavby</t>
  </si>
  <si>
    <t>7</t>
  </si>
  <si>
    <t>04930300R</t>
  </si>
  <si>
    <t>Revize hracích prvků</t>
  </si>
  <si>
    <t>1170426818</t>
  </si>
  <si>
    <t xml:space="preserve">Kontrolu všech osazených hracích prvků z hlediska jejich úplnosti a správnosti </t>
  </si>
  <si>
    <t>instalace, včetně protokolu o provedení kontroly</t>
  </si>
  <si>
    <t>VRN9</t>
  </si>
  <si>
    <t>Ostatní náklady</t>
  </si>
  <si>
    <t>8</t>
  </si>
  <si>
    <t>09150300R</t>
  </si>
  <si>
    <t>Publicita projektu</t>
  </si>
  <si>
    <t>-1156835463</t>
  </si>
  <si>
    <t xml:space="preserve">-velkoplošný informační panel vč. návrhu, dodání, umístění, demontáže, odvozu a </t>
  </si>
  <si>
    <t>likvidace</t>
  </si>
  <si>
    <t>9</t>
  </si>
  <si>
    <t>0940020R1</t>
  </si>
  <si>
    <t>Ostatní náklady související s výstavbou - ostatní náklady z obchodních podmínek smlouvy</t>
  </si>
  <si>
    <t>-1523294136</t>
  </si>
  <si>
    <t xml:space="preserve">Náklady spojené s dodržením podmínek uvedených v dokumentech vyhlášené soutěže  </t>
  </si>
  <si>
    <t>a dalších, především obchodních podmínek smlouvy</t>
  </si>
  <si>
    <t>10</t>
  </si>
  <si>
    <t>0940020R2</t>
  </si>
  <si>
    <t>Ostatní náklady související s výstavbou - příjezd na staveniště</t>
  </si>
  <si>
    <t>-1639324500</t>
  </si>
  <si>
    <t xml:space="preserve">-Zřízení a odstranění provizorní komunikace délky cca  do 50,,0 m a šířky 3,0 m, </t>
  </si>
  <si>
    <t xml:space="preserve"> ze silničních panelů, recyklátu či jiné konstrukce (dle nabídky dodavatele), na volných</t>
  </si>
  <si>
    <t>plochách pod komunikací ochranná vrstva geotextilie</t>
  </si>
  <si>
    <t>11</t>
  </si>
  <si>
    <t>0940020R3</t>
  </si>
  <si>
    <t>Ostatní náklady související s výstavbou - zabezpečení veřejného provozu</t>
  </si>
  <si>
    <t>1373160989</t>
  </si>
  <si>
    <t xml:space="preserve">-Uvedení všech ploch a konstrukcí dotčených stavbou (komunikace, chodníky, zeleň, </t>
  </si>
  <si>
    <t xml:space="preserve"> příkopy, propustky a jiné) do původního stavu </t>
  </si>
  <si>
    <t>SO 901 - Dětské hřiště</t>
  </si>
  <si>
    <t>HSV - Práce a dodávky HSV</t>
  </si>
  <si>
    <t xml:space="preserve">    1 - Zemní práce</t>
  </si>
  <si>
    <t xml:space="preserve">    11 - Přípravné a přidružené práce</t>
  </si>
  <si>
    <t xml:space="preserve">    18 - Zemní práce - povrchové úpravy terénu</t>
  </si>
  <si>
    <t xml:space="preserve">    21 - Zakládání - úprava podloží a základové spáry, zlepšování vlastností hornin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</si>
  <si>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</si>
  <si>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</si>
  <si>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</si>
  <si>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</si>
  <si>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99 - Přesun hmot a manipulace se sutí</t>
  </si>
  <si>
    <t xml:space="preserve">    998 - Přesun hmot</t>
  </si>
  <si>
    <t>HSV</t>
  </si>
  <si>
    <t>Práce a dodávky HSV</t>
  </si>
  <si>
    <t>Zemní práce</t>
  </si>
  <si>
    <t>122251104</t>
  </si>
  <si>
    <t>Odkopávky a prokopávky nezapažené v hornině třídy těžitelnosti I skupiny 3 objem do 500 m3 strojně</t>
  </si>
  <si>
    <t>m3</t>
  </si>
  <si>
    <t>-1883313146</t>
  </si>
  <si>
    <t>380*0,34+35*0,4+28*0,3+26*0,3+46*0,3+180*0,25*0,34+30*0,25*0,32</t>
  </si>
  <si>
    <t>odpočet odhumusování</t>
  </si>
  <si>
    <t>-320*0,15</t>
  </si>
  <si>
    <t>odpočet rozebíraných ploch</t>
  </si>
  <si>
    <t>-(30-0,32+6*0,3+300*0,2)</t>
  </si>
  <si>
    <t>Mezisoučet</t>
  </si>
  <si>
    <t>Výměna zemminy v aktivní zóně - realizace dle skuečné potřeby</t>
  </si>
  <si>
    <t>567,5*0,25</t>
  </si>
  <si>
    <t>Součet</t>
  </si>
  <si>
    <t>132251101</t>
  </si>
  <si>
    <t>Hloubení rýh nezapažených š do 800 mm v hornině třídy těžitelnosti I skupiny 3 objem do 20 m3 strojně</t>
  </si>
  <si>
    <t>2095856127</t>
  </si>
  <si>
    <t>0,6*0,8*25,00</t>
  </si>
  <si>
    <t>162651111</t>
  </si>
  <si>
    <t>Vodorovné přemístění přes 3 000 do 4000 m výkopku/sypaniny z horniny třídy těžitelnosti I skupiny 1 až 3</t>
  </si>
  <si>
    <t>1888280333</t>
  </si>
  <si>
    <t>Předpokládaná skládka Moravská skládková</t>
  </si>
  <si>
    <t>193,295+12</t>
  </si>
  <si>
    <t>171201211</t>
  </si>
  <si>
    <t>Poplatek za uložení stavebního odpadu - zeminy a kameniva na skládce</t>
  </si>
  <si>
    <t>t</t>
  </si>
  <si>
    <t>1311572238</t>
  </si>
  <si>
    <t>205,295*1,7</t>
  </si>
  <si>
    <t>174151101</t>
  </si>
  <si>
    <t>Zásyp jam, šachet rýh nebo kolem objektů sypaninou se zhutněním</t>
  </si>
  <si>
    <t>-786022309</t>
  </si>
  <si>
    <t>Odpočet lože potrubí</t>
  </si>
  <si>
    <t>-1,85</t>
  </si>
  <si>
    <t>Odpočet obsypu potrubí</t>
  </si>
  <si>
    <t>-2,25</t>
  </si>
  <si>
    <t>M</t>
  </si>
  <si>
    <t>58344171</t>
  </si>
  <si>
    <t>štěrkodrť frakce 0/32</t>
  </si>
  <si>
    <t>131684277</t>
  </si>
  <si>
    <t>7,9</t>
  </si>
  <si>
    <t>7,9*2 'Přepočtené koeficientem množství</t>
  </si>
  <si>
    <t>175151101</t>
  </si>
  <si>
    <t>Obsypání potrubí strojně sypaninou bez prohození, uloženou do 3 m</t>
  </si>
  <si>
    <t>363684671</t>
  </si>
  <si>
    <t>0,6*0,15*25</t>
  </si>
  <si>
    <t>58337331</t>
  </si>
  <si>
    <t>štěrkopísek frakce 0/22</t>
  </si>
  <si>
    <t>-2121005900</t>
  </si>
  <si>
    <t>2,25</t>
  </si>
  <si>
    <t>2,25*2 'Přepočtené koeficientem množství</t>
  </si>
  <si>
    <t>181951112</t>
  </si>
  <si>
    <t>Úprava pláně v hornině třídy těžitelnosti I, skupiny 1 až 3 se zhutněním</t>
  </si>
  <si>
    <t>m2</t>
  </si>
  <si>
    <t>-1170980126</t>
  </si>
  <si>
    <t>380+35+28+26+46+30*0,25+180*0,25</t>
  </si>
  <si>
    <t>Přípravné a přidružené práce</t>
  </si>
  <si>
    <t>121151123</t>
  </si>
  <si>
    <t>Sejmutí ornice plochy přes 500 m2 tl vrstvy do 200 mm strojně</t>
  </si>
  <si>
    <t>-312402838</t>
  </si>
  <si>
    <t>320,0</t>
  </si>
  <si>
    <t>162206113</t>
  </si>
  <si>
    <t>Vodorovné přemístění do 100 m bez naložení výkopku ze zemin schopných zúrodnění</t>
  </si>
  <si>
    <t>-253832401</t>
  </si>
  <si>
    <t>Zemina využitá v rámci stavby</t>
  </si>
  <si>
    <t>30,00+5,00</t>
  </si>
  <si>
    <t>162506111</t>
  </si>
  <si>
    <t>Vodorovné přemístění do 3000 m bez naložení výkopku ze zemin schopných zúrodnění</t>
  </si>
  <si>
    <t>1079894513</t>
  </si>
  <si>
    <t xml:space="preserve">Zemina využitá na jiných stavbách </t>
  </si>
  <si>
    <t>320*0,15-35,00</t>
  </si>
  <si>
    <t>13</t>
  </si>
  <si>
    <t>171206111</t>
  </si>
  <si>
    <t>Uložení zemin schopných zúrodnění nebo výsypek do násypů</t>
  </si>
  <si>
    <t>-26415820</t>
  </si>
  <si>
    <t>Mezideponie na staveništi</t>
  </si>
  <si>
    <t>30,0</t>
  </si>
  <si>
    <t>Mezideponie určená investorem</t>
  </si>
  <si>
    <t>18,0</t>
  </si>
  <si>
    <t>14</t>
  </si>
  <si>
    <t>184818242</t>
  </si>
  <si>
    <t>Ochrana kmene průměru přes 300 do 500 mm bedněním výšky přes 2 do 3 m</t>
  </si>
  <si>
    <t>kus</t>
  </si>
  <si>
    <t>-917793275</t>
  </si>
  <si>
    <t>3,0</t>
  </si>
  <si>
    <t>15</t>
  </si>
  <si>
    <t>113106134</t>
  </si>
  <si>
    <t>Rozebrání dlažeb ze zámkových dlaždic komunikací pro pěší strojně pl do 50 m2</t>
  </si>
  <si>
    <t>-761724892</t>
  </si>
  <si>
    <t>30+30</t>
  </si>
  <si>
    <t>16</t>
  </si>
  <si>
    <t>113107313</t>
  </si>
  <si>
    <t>Odstranění podkladu z kameniva těženého tl přes 200 do 300 mm strojně pl do 50 m2</t>
  </si>
  <si>
    <t>-97950317</t>
  </si>
  <si>
    <t>Pískoviště</t>
  </si>
  <si>
    <t>8,0</t>
  </si>
  <si>
    <t>17</t>
  </si>
  <si>
    <t>113107322</t>
  </si>
  <si>
    <t>Odstranění podkladu z kameniva drceného tl přes 100 do 200 mm strojně pl do 50 m2</t>
  </si>
  <si>
    <t>284504358</t>
  </si>
  <si>
    <t>30,0+6,0</t>
  </si>
  <si>
    <t>18</t>
  </si>
  <si>
    <t>113107212</t>
  </si>
  <si>
    <t>Odstranění podkladu z kameniva těženého tl přes 100 do 200 mm strojně pl přes 200 m2</t>
  </si>
  <si>
    <t>-196157301</t>
  </si>
  <si>
    <t>Vyosévky</t>
  </si>
  <si>
    <t>300</t>
  </si>
  <si>
    <t>19</t>
  </si>
  <si>
    <t>113107336</t>
  </si>
  <si>
    <t>Odstranění podkladu z betonu vyztuženého sítěmi tl přes 100 do 150 mm strojně pl do 50 m2</t>
  </si>
  <si>
    <t>-1709435690</t>
  </si>
  <si>
    <t>6,0</t>
  </si>
  <si>
    <t>20</t>
  </si>
  <si>
    <t>113202111</t>
  </si>
  <si>
    <t>Vytrhání obrub krajníků obrubníků stojatých</t>
  </si>
  <si>
    <t>m</t>
  </si>
  <si>
    <t>311960399</t>
  </si>
  <si>
    <t>145,0</t>
  </si>
  <si>
    <t>979024442</t>
  </si>
  <si>
    <t>Očištění vybouraných obrubníků a krajníků chodníkových</t>
  </si>
  <si>
    <t>-1395859235</t>
  </si>
  <si>
    <t>145,00</t>
  </si>
  <si>
    <t>22</t>
  </si>
  <si>
    <t>979054451</t>
  </si>
  <si>
    <t>Očištění vybouraných zámkových dlaždic s původním spárováním z kameniva těženého</t>
  </si>
  <si>
    <t>605250841</t>
  </si>
  <si>
    <t>23</t>
  </si>
  <si>
    <t>139951121</t>
  </si>
  <si>
    <t>Bourání kcí v hloubených vykopávkách ze zdiva z betonu prostého strojně</t>
  </si>
  <si>
    <t>1098775557</t>
  </si>
  <si>
    <t>Rám pískoviště</t>
  </si>
  <si>
    <t>0,25*0,8*11,0</t>
  </si>
  <si>
    <t>24</t>
  </si>
  <si>
    <t>9660011R1</t>
  </si>
  <si>
    <t xml:space="preserve">Odstranění herního prvku -víceúčelové sestavy - rozebrání  a odvoz do areálu TSO, odstranění základů - viz.výkres č. 10-3</t>
  </si>
  <si>
    <t>44154086</t>
  </si>
  <si>
    <t>25</t>
  </si>
  <si>
    <t>9660011R2</t>
  </si>
  <si>
    <t>Odstranění herního prvku - kolotoč - rozebrání a odvoz do areálu TSO, odstranění základů - viz.výkr.č. 10-3</t>
  </si>
  <si>
    <t>956115799</t>
  </si>
  <si>
    <t>1,00</t>
  </si>
  <si>
    <t>26</t>
  </si>
  <si>
    <t>9660011R3</t>
  </si>
  <si>
    <t xml:space="preserve">Odstranění herního prvku - vahadlová houpačka -  rozebrání a odvoz do areálu TSO, odstranění základů - viz.výkres č. 10-3</t>
  </si>
  <si>
    <t>1366202365</t>
  </si>
  <si>
    <t>2,0</t>
  </si>
  <si>
    <t>27</t>
  </si>
  <si>
    <t>9660011R4</t>
  </si>
  <si>
    <t>Odstranění herního prvku - pružinové houpadlo - rozebrání a odvoz do areálu TSO, odstranění základů - viz.výkr.č. 10-3</t>
  </si>
  <si>
    <t>-533964662</t>
  </si>
  <si>
    <t>3,</t>
  </si>
  <si>
    <t>28</t>
  </si>
  <si>
    <t>966001211</t>
  </si>
  <si>
    <t>Odstranění lavičky stabilní zabetonované</t>
  </si>
  <si>
    <t>-308224745</t>
  </si>
  <si>
    <t>Odvoz do areálu Technických služeb</t>
  </si>
  <si>
    <t>29</t>
  </si>
  <si>
    <t>966001311</t>
  </si>
  <si>
    <t>Odstranění odpadkového koše s betonovou patkou</t>
  </si>
  <si>
    <t>1677358623</t>
  </si>
  <si>
    <t>Zemní práce - povrchové úpravy terénu</t>
  </si>
  <si>
    <t>30</t>
  </si>
  <si>
    <t>162206113.1</t>
  </si>
  <si>
    <t>1858281005</t>
  </si>
  <si>
    <t xml:space="preserve">Zpětný návoz humózní vrstvy z mezideponie - viz. oddíl 11 </t>
  </si>
  <si>
    <t>35,0</t>
  </si>
  <si>
    <t>31</t>
  </si>
  <si>
    <t>167103101</t>
  </si>
  <si>
    <t>Nakládání výkopku ze zemin schopných zúrodnění</t>
  </si>
  <si>
    <t>955438632</t>
  </si>
  <si>
    <t>32</t>
  </si>
  <si>
    <t>171111109</t>
  </si>
  <si>
    <t>Příplatek k ceně za prohození sypaniny sítem</t>
  </si>
  <si>
    <t>256697997</t>
  </si>
  <si>
    <t>33</t>
  </si>
  <si>
    <t>181151311</t>
  </si>
  <si>
    <t>Plošná úprava terénu přes 500 m2 zemina skupiny 1 až 4 nerovnosti přes 50 do 100 mm v rovinně a svahu do 1:5</t>
  </si>
  <si>
    <t>843091349</t>
  </si>
  <si>
    <t>860,0</t>
  </si>
  <si>
    <t>34</t>
  </si>
  <si>
    <t>181351103</t>
  </si>
  <si>
    <t>Rozprostření ornice tl vrstvy do 200 mm pl přes 100 do 500 m2 v rovině nebo ve svahu do 1:5 strojně</t>
  </si>
  <si>
    <t>359894302</t>
  </si>
  <si>
    <t>Využita ornice z přípravných prací</t>
  </si>
  <si>
    <t>Trávníky - doplnění ornice na stávajících plochách v tl. 100 mm - předpoklad</t>
  </si>
  <si>
    <t>Trvalkový záhon - ornice v tl. 200 mm</t>
  </si>
  <si>
    <t>25*0,2</t>
  </si>
  <si>
    <t>35</t>
  </si>
  <si>
    <t>183403113</t>
  </si>
  <si>
    <t>Obdělání půdy frézováním v rovině a svahu do 1:5</t>
  </si>
  <si>
    <t>1410988664</t>
  </si>
  <si>
    <t xml:space="preserve">2x </t>
  </si>
  <si>
    <t>2*860</t>
  </si>
  <si>
    <t>36</t>
  </si>
  <si>
    <t>183403151</t>
  </si>
  <si>
    <t>Obdělání půdy smykováním v rovině a svahu do 1:5</t>
  </si>
  <si>
    <t>1461954168</t>
  </si>
  <si>
    <t>37</t>
  </si>
  <si>
    <t>183403152</t>
  </si>
  <si>
    <t>Obdělání půdy vláčením v rovině a svahu do 1:5</t>
  </si>
  <si>
    <t>-864772248</t>
  </si>
  <si>
    <t>2x</t>
  </si>
  <si>
    <t>38</t>
  </si>
  <si>
    <t>183403153</t>
  </si>
  <si>
    <t>Obdělání půdy hrabáním v rovině a svahu do 1:5</t>
  </si>
  <si>
    <t>1211148372</t>
  </si>
  <si>
    <t>3x</t>
  </si>
  <si>
    <t>3*860</t>
  </si>
  <si>
    <t>39</t>
  </si>
  <si>
    <t>184853511</t>
  </si>
  <si>
    <t>Chemické odplevelení před založením kultury přes 20 m2 postřikem na široko v rovině a svahu do 1:5 strojně</t>
  </si>
  <si>
    <t>1184157038</t>
  </si>
  <si>
    <t>860</t>
  </si>
  <si>
    <t>40</t>
  </si>
  <si>
    <t>185802113</t>
  </si>
  <si>
    <t>Hnojení půdy umělým hnojivem na široko v rovině a svahu do 1:5</t>
  </si>
  <si>
    <t>-1779432046</t>
  </si>
  <si>
    <t>860*0,05/1000</t>
  </si>
  <si>
    <t>41</t>
  </si>
  <si>
    <t>25191155</t>
  </si>
  <si>
    <t>hnojivo průmyslové Cererit</t>
  </si>
  <si>
    <t>kg</t>
  </si>
  <si>
    <t>445784677</t>
  </si>
  <si>
    <t>860*0,05</t>
  </si>
  <si>
    <t>43*1,1 'Přepočtené koeficientem množství</t>
  </si>
  <si>
    <t>42</t>
  </si>
  <si>
    <t>181411131</t>
  </si>
  <si>
    <t>Založení parkového trávníku výsevem pl do 1000 m2 v rovině a ve svahu do 1:5</t>
  </si>
  <si>
    <t>1061308844</t>
  </si>
  <si>
    <t>43</t>
  </si>
  <si>
    <t>00572410</t>
  </si>
  <si>
    <t>osivo směs travní parková</t>
  </si>
  <si>
    <t>-749487853</t>
  </si>
  <si>
    <t>860*3,25/100</t>
  </si>
  <si>
    <t>27,95*1,1 'Přepočtené koeficientem množství</t>
  </si>
  <si>
    <t>44</t>
  </si>
  <si>
    <t>185803111</t>
  </si>
  <si>
    <t>Ošetření trávníku shrabáním v rovině a svahu do 1:5</t>
  </si>
  <si>
    <t>873015582</t>
  </si>
  <si>
    <t>6x</t>
  </si>
  <si>
    <t>860*6</t>
  </si>
  <si>
    <t>45</t>
  </si>
  <si>
    <t>185804215</t>
  </si>
  <si>
    <t>Vypletí záhonu trávníku po výsevu s naložením a odvozem odpadu do 20 km v rovině a svahu do 1:5</t>
  </si>
  <si>
    <t>-1136511655</t>
  </si>
  <si>
    <t>46</t>
  </si>
  <si>
    <t>183111212</t>
  </si>
  <si>
    <t>Jamky pro výsadbu s výměnou 50 % půdy zeminy skupiny 1 až 4 obj přes 0,002 do 0,005 m3 v rovině a svahu do 1:5</t>
  </si>
  <si>
    <t>-1211148169</t>
  </si>
  <si>
    <t>124,00</t>
  </si>
  <si>
    <t>47</t>
  </si>
  <si>
    <t>10321100</t>
  </si>
  <si>
    <t>zahradní substrát pro výsadbu VL</t>
  </si>
  <si>
    <t>1377767911</t>
  </si>
  <si>
    <t>124*0,0025 'Přepočtené koeficientem množství</t>
  </si>
  <si>
    <t>48</t>
  </si>
  <si>
    <t>183211321</t>
  </si>
  <si>
    <t>Výsadba květin krytokořenných průměru kontejneru do 80 mm</t>
  </si>
  <si>
    <t>1725716274</t>
  </si>
  <si>
    <t>124</t>
  </si>
  <si>
    <t>49</t>
  </si>
  <si>
    <t>0057261R</t>
  </si>
  <si>
    <t xml:space="preserve">sazenice trvalek  - viz.situace</t>
  </si>
  <si>
    <t>17520774</t>
  </si>
  <si>
    <t>50</t>
  </si>
  <si>
    <t>184911161</t>
  </si>
  <si>
    <t>Mulčování záhonů kačírkem tl vrstvy přes 0,05 do 0,1 m v rovině a svahu do 1:5</t>
  </si>
  <si>
    <t>-1456553924</t>
  </si>
  <si>
    <t>25,0</t>
  </si>
  <si>
    <t>51</t>
  </si>
  <si>
    <t>58343872</t>
  </si>
  <si>
    <t>kamenivo drcené hrubé frakce 8/16</t>
  </si>
  <si>
    <t>1630730317</t>
  </si>
  <si>
    <t>25*0,145 'Přepočtené koeficientem množství</t>
  </si>
  <si>
    <t>52</t>
  </si>
  <si>
    <t>185804312</t>
  </si>
  <si>
    <t>Zalití rostlin vodou plocha přes 20 m2</t>
  </si>
  <si>
    <t>-394061095</t>
  </si>
  <si>
    <t>Trávníky</t>
  </si>
  <si>
    <t>860*0,001*6</t>
  </si>
  <si>
    <t>Trvalky</t>
  </si>
  <si>
    <t>0,0005*124*6</t>
  </si>
  <si>
    <t>53</t>
  </si>
  <si>
    <t>185851121</t>
  </si>
  <si>
    <t>Dovoz vody pro zálivku rostlin za vzdálenost do 1000 m</t>
  </si>
  <si>
    <t>-176273564</t>
  </si>
  <si>
    <t>5,70</t>
  </si>
  <si>
    <t>54</t>
  </si>
  <si>
    <t>08211321</t>
  </si>
  <si>
    <t>voda pitná pro ostatní odběratele</t>
  </si>
  <si>
    <t>-1786307637</t>
  </si>
  <si>
    <t>5,7*1,05 'Přepočtené koeficientem množství</t>
  </si>
  <si>
    <t>55</t>
  </si>
  <si>
    <t>185851129</t>
  </si>
  <si>
    <t>Příplatek k dovozu vody pro zálivku rostlin do 1000 m ZKD 1000 m</t>
  </si>
  <si>
    <t>-1153975020</t>
  </si>
  <si>
    <t>5,70*2</t>
  </si>
  <si>
    <t>Zakládání - úprava podloží a základové spáry, zlepšování vlastností hornin</t>
  </si>
  <si>
    <t>56</t>
  </si>
  <si>
    <t>213141112</t>
  </si>
  <si>
    <t>Zřízení vrstvy z geotextilie v rovině nebo ve sklonu do 1:5 š do 6 m</t>
  </si>
  <si>
    <t>1708332887</t>
  </si>
  <si>
    <t>57</t>
  </si>
  <si>
    <t>69311201</t>
  </si>
  <si>
    <t>geotextilie netkaná PES+PP 400g/m2</t>
  </si>
  <si>
    <t>-351392987</t>
  </si>
  <si>
    <t>567,50</t>
  </si>
  <si>
    <t>567,5*1,05 'Přepočtené koeficientem množství</t>
  </si>
  <si>
    <t>58</t>
  </si>
  <si>
    <t>564871111</t>
  </si>
  <si>
    <t>Podklad ze štěrkodrtě ŠD plochy přes 100 m2 tl 250 mm</t>
  </si>
  <si>
    <t>-1484084936</t>
  </si>
  <si>
    <t>Výměna zeminy v aktivní zóně - realizace dle skutečné potřeby</t>
  </si>
  <si>
    <t>567,5</t>
  </si>
  <si>
    <t>Vodorovné konstrukce</t>
  </si>
  <si>
    <t>59</t>
  </si>
  <si>
    <t>451572111.1</t>
  </si>
  <si>
    <t>Lože pod potrubí otevřený výkop z kameniva drobného těženého</t>
  </si>
  <si>
    <t>-1013203709</t>
  </si>
  <si>
    <t>0,6*0,1*25,00</t>
  </si>
  <si>
    <t>Komunikace pozemní</t>
  </si>
  <si>
    <t>60</t>
  </si>
  <si>
    <t>5647100R1</t>
  </si>
  <si>
    <t>Podklad z kameniva drceného vel.0-4 mm plochy přes 100 m2 tl 10 mm - zakalení</t>
  </si>
  <si>
    <t>-1797522993</t>
  </si>
  <si>
    <t>380,0</t>
  </si>
  <si>
    <t>61</t>
  </si>
  <si>
    <t>5647100R2</t>
  </si>
  <si>
    <t>Podklad z kameniva drceného vel.4-8 mm plochy přes 100 m2 tl 20 mm</t>
  </si>
  <si>
    <t>-1224920399</t>
  </si>
  <si>
    <t>62</t>
  </si>
  <si>
    <t>5647100R3</t>
  </si>
  <si>
    <t xml:space="preserve">Podklad z kameniva  drceného vel. 8-16 mm plochy přes 100 m2 tl 30 mm</t>
  </si>
  <si>
    <t>-1568574852</t>
  </si>
  <si>
    <t>63</t>
  </si>
  <si>
    <t>564710112</t>
  </si>
  <si>
    <t>Podklad nebo kryt z kameniva hrubého drceného vel. 16-32 mm plochy přes 100 m2 tl 60 mm</t>
  </si>
  <si>
    <t>-1748387792</t>
  </si>
  <si>
    <t>380</t>
  </si>
  <si>
    <t>64</t>
  </si>
  <si>
    <t>564721112</t>
  </si>
  <si>
    <t>Podklad nebo kryt z kameniva hrubého drceného vel. 32-63 mm plochy přes 100 m2 tl 90 mm</t>
  </si>
  <si>
    <t>-38464745</t>
  </si>
  <si>
    <t>65</t>
  </si>
  <si>
    <t>564821112</t>
  </si>
  <si>
    <t>Podklad ze štěrkodrtě ŠD plochy přes 100 m2 tl 90 mm</t>
  </si>
  <si>
    <t>435985554</t>
  </si>
  <si>
    <t>66</t>
  </si>
  <si>
    <t>564831011</t>
  </si>
  <si>
    <t>Podklad ze štěrkodrtě ŠD plochy do 100 m2 tl 100 mm</t>
  </si>
  <si>
    <t>1294262670</t>
  </si>
  <si>
    <t>Vyrovnáí podkladu u předláždění</t>
  </si>
  <si>
    <t>67</t>
  </si>
  <si>
    <t>564851011</t>
  </si>
  <si>
    <t>Podklad ze štěrkodrtě ŠD plochy do 100 m2 tl 150 mm</t>
  </si>
  <si>
    <t>-422330924</t>
  </si>
  <si>
    <t>26+46</t>
  </si>
  <si>
    <t>68</t>
  </si>
  <si>
    <t>564861111</t>
  </si>
  <si>
    <t>Podklad ze štěrkodrtě ŠD plochy přes 100 m2 tl 200 mm</t>
  </si>
  <si>
    <t>1996664505</t>
  </si>
  <si>
    <t>Chodník</t>
  </si>
  <si>
    <t>Frakce 32-63, při vyhovující únosnosti pláně frakce 0-63</t>
  </si>
  <si>
    <t>140</t>
  </si>
  <si>
    <t>69</t>
  </si>
  <si>
    <t>5792313R1</t>
  </si>
  <si>
    <t xml:space="preserve">Litý pryžový povrch 1-vrstvý tl 10 mm, včetně stabilizační vrstvy 30 - 60 mm - pryž RAL 7006 - obvod.linie 170-4 -  pro výšku pádu 100 cm </t>
  </si>
  <si>
    <t>-1958365743</t>
  </si>
  <si>
    <t>200,0</t>
  </si>
  <si>
    <t>70</t>
  </si>
  <si>
    <t>5792313R2</t>
  </si>
  <si>
    <t>Litý pryžový povrch 1-vrstvý tl 10 mm včetně stabilizační vrstvy 30 - 60 mm - pryž RAL 7006 - pro výšku pádu 120 cm</t>
  </si>
  <si>
    <t>10055130</t>
  </si>
  <si>
    <t>110</t>
  </si>
  <si>
    <t>71</t>
  </si>
  <si>
    <t>5792313R3</t>
  </si>
  <si>
    <t xml:space="preserve">Litý pryžový povrch 1-vrstvý tl 10 mm včetně stabilizační vrstvy 30 -60  mm -  pryž RAL 7006 - pro výšku pádu 150 cm</t>
  </si>
  <si>
    <t>1717198789</t>
  </si>
  <si>
    <t>72</t>
  </si>
  <si>
    <t>936009113</t>
  </si>
  <si>
    <t>Bezpečnostní dopadová plocha venkovní na dětském hřišti tl 30 cm zvyosévek</t>
  </si>
  <si>
    <t>1217479101</t>
  </si>
  <si>
    <t>28,00</t>
  </si>
  <si>
    <t>73</t>
  </si>
  <si>
    <t>936009122</t>
  </si>
  <si>
    <t>Bezpečnostní dopadová plocha venkovní na dětském hřišti tl 40 cm z písku</t>
  </si>
  <si>
    <t>343528143</t>
  </si>
  <si>
    <t>74</t>
  </si>
  <si>
    <t>581124115</t>
  </si>
  <si>
    <t>Kryt z betonu komunikace pro pěší tl. 150 mm</t>
  </si>
  <si>
    <t>-1062829499</t>
  </si>
  <si>
    <t>26,00</t>
  </si>
  <si>
    <t>75</t>
  </si>
  <si>
    <t>273362021</t>
  </si>
  <si>
    <t>Výztuž základových desek svařovanými sítěmi Kari</t>
  </si>
  <si>
    <t>1826817208</t>
  </si>
  <si>
    <t>Síť 150/150/6 mm</t>
  </si>
  <si>
    <t>26*2*1,25*3,030/1000</t>
  </si>
  <si>
    <t>76</t>
  </si>
  <si>
    <t>91973211R.1</t>
  </si>
  <si>
    <t>Úprava povrchu cementobetonového krytu česáním</t>
  </si>
  <si>
    <t>-1298868098</t>
  </si>
  <si>
    <t>77</t>
  </si>
  <si>
    <t>596211110</t>
  </si>
  <si>
    <t>Kladení zámkové dlažby komunikací pro pěší ručně tl 60 mm skupiny A pl do 50 m2</t>
  </si>
  <si>
    <t>-684890840</t>
  </si>
  <si>
    <t>Využita stávající dlažba</t>
  </si>
  <si>
    <t>78</t>
  </si>
  <si>
    <t>596412221</t>
  </si>
  <si>
    <t>Kladení dlažby z vegetačních tvárnic pozemních komunikací velikosti dlaždic přes 0,09 m2 tl 100 mm pl do 300 m2</t>
  </si>
  <si>
    <t>336069342</t>
  </si>
  <si>
    <t>46,00</t>
  </si>
  <si>
    <t>79</t>
  </si>
  <si>
    <t>5924608R</t>
  </si>
  <si>
    <t>dlažba vegetační betonová se zatravněnou podélnou spárou 400x400mm tl 100mm - viz.výkr.č. C.3.</t>
  </si>
  <si>
    <t>-1935130644</t>
  </si>
  <si>
    <t>46*1,03 'Přepočtené koeficientem množství</t>
  </si>
  <si>
    <t>80</t>
  </si>
  <si>
    <t>180405114</t>
  </si>
  <si>
    <t>Založení trávníku ve vegetačních prefabrikátech výsevem směsi substrátu a semene v rovině a ve svahu do 1:5</t>
  </si>
  <si>
    <t>1989846235</t>
  </si>
  <si>
    <t>46*0,1</t>
  </si>
  <si>
    <t>81</t>
  </si>
  <si>
    <t>-919875203</t>
  </si>
  <si>
    <t>4,6</t>
  </si>
  <si>
    <t>4,6*0,02 'Přepočtené koeficientem množství</t>
  </si>
  <si>
    <t>Trubní vedení</t>
  </si>
  <si>
    <t>82</t>
  </si>
  <si>
    <t>871161141</t>
  </si>
  <si>
    <t>Montáž potrubí z PE100 RC SDR 11 otevřený výkop svařovaných na tupo d 32 x 3,0 mm</t>
  </si>
  <si>
    <t>2142151950</t>
  </si>
  <si>
    <t>83</t>
  </si>
  <si>
    <t>28613500</t>
  </si>
  <si>
    <t>potrubí vodovodní dvouvrstvé PE100 RC SDR11 32x3,0mm</t>
  </si>
  <si>
    <t>-1326952556</t>
  </si>
  <si>
    <t>25,00</t>
  </si>
  <si>
    <t>25*1,015 'Přepočtené koeficientem množství</t>
  </si>
  <si>
    <t>84</t>
  </si>
  <si>
    <t>87917111R</t>
  </si>
  <si>
    <t>Napojení přípojky pítka - viz.popis ve výkazu položky</t>
  </si>
  <si>
    <t>-1247478339</t>
  </si>
  <si>
    <t>Položka zahrnuje</t>
  </si>
  <si>
    <t>Navrtání otvoru ve stěně stávající vodovodní šachty, protažení potrubí DN 32 a zpětné</t>
  </si>
  <si>
    <t xml:space="preserve">utěsnění prostupu, napojení potrubí na stávající rozvod vody, včetně uzávěru a </t>
  </si>
  <si>
    <t>vypouštěcího ventilu</t>
  </si>
  <si>
    <t>85</t>
  </si>
  <si>
    <t>891247212</t>
  </si>
  <si>
    <t>Montáž hydrantů nadzemních DN 80 - náhradní položka</t>
  </si>
  <si>
    <t>-2033100005</t>
  </si>
  <si>
    <t>Montáž pítka</t>
  </si>
  <si>
    <t>86</t>
  </si>
  <si>
    <t>4227368R</t>
  </si>
  <si>
    <t>Dodávka prvku mobiliáře - pítko - viz.výkres č. C.3.</t>
  </si>
  <si>
    <t>-2018074658</t>
  </si>
  <si>
    <t>87</t>
  </si>
  <si>
    <t>899722114</t>
  </si>
  <si>
    <t>Krytí potrubí z plastů výstražnou fólií z PVC 40 cm</t>
  </si>
  <si>
    <t>-1561014491</t>
  </si>
  <si>
    <t>Ostatní konstrukce a práce, bourání</t>
  </si>
  <si>
    <t>88</t>
  </si>
  <si>
    <t>916231213</t>
  </si>
  <si>
    <t>Osazení chodníkového obrubníku betonového stojatého s boční opěrou do lože z betonu prostého</t>
  </si>
  <si>
    <t>24779949</t>
  </si>
  <si>
    <t>89</t>
  </si>
  <si>
    <t>59217017</t>
  </si>
  <si>
    <t>obrubník betonový chodníkový 100x10x25 cm</t>
  </si>
  <si>
    <t>-1493802331</t>
  </si>
  <si>
    <t>30*1,02 'Přepočtené koeficientem množství</t>
  </si>
  <si>
    <t>90</t>
  </si>
  <si>
    <t>9163712R1</t>
  </si>
  <si>
    <t>Osazení skrytého flexibilního zahradního obrubníku kovového do betonového lože s boční opěrou</t>
  </si>
  <si>
    <t>-1607970295</t>
  </si>
  <si>
    <t>180</t>
  </si>
  <si>
    <t>91</t>
  </si>
  <si>
    <t>9163712R2</t>
  </si>
  <si>
    <t>Osazení skrytého flexibilního zahradního obrubníku kovového, kotveného zemními kotvami dl.0,8 m po cca 1,0 m</t>
  </si>
  <si>
    <t>-945627827</t>
  </si>
  <si>
    <t>30,</t>
  </si>
  <si>
    <t>92</t>
  </si>
  <si>
    <t>2724518R</t>
  </si>
  <si>
    <t>obrubník zahradní ocelový tl. 6 mm, galvanicky pokovený v. 150 mm</t>
  </si>
  <si>
    <t>280221019</t>
  </si>
  <si>
    <t>I pro obrubníky do betonu</t>
  </si>
  <si>
    <t>180+30</t>
  </si>
  <si>
    <t>210*1,02 'Přepočtené koeficientem množství</t>
  </si>
  <si>
    <t>93</t>
  </si>
  <si>
    <t>13021016</t>
  </si>
  <si>
    <t>tyč ocelová kruhová žebírková DIN 488 jakost B500B (10 505) výztuž do betonu D 18mm</t>
  </si>
  <si>
    <t>226392715</t>
  </si>
  <si>
    <t>Kotvy délky 800 mm</t>
  </si>
  <si>
    <t>30*0,8*2,0*1,1/1000</t>
  </si>
  <si>
    <t>94</t>
  </si>
  <si>
    <t>93600RPVH</t>
  </si>
  <si>
    <t xml:space="preserve">Doprava a montáž  prvků vybavení hřiště, včetně základů -  viz.výkr.č. C.3.</t>
  </si>
  <si>
    <t>1759492084</t>
  </si>
  <si>
    <t>95</t>
  </si>
  <si>
    <t>7492RPVH1</t>
  </si>
  <si>
    <t xml:space="preserve">Dodávka prvku vybavení hřiště - letadlo  - viz.výkr.č. C.3.</t>
  </si>
  <si>
    <t>271370173</t>
  </si>
  <si>
    <t>96</t>
  </si>
  <si>
    <t>7492RPVH2</t>
  </si>
  <si>
    <t>Dodávka prvku vybavení hřiště - věž s tobogánem, skluzavkou a žebříky - viz.výkr.č. C.3.</t>
  </si>
  <si>
    <t>98185976</t>
  </si>
  <si>
    <t>97</t>
  </si>
  <si>
    <t>7492RPVH3</t>
  </si>
  <si>
    <t>Dodávka prvku vybavení hřiště - balanční pružinová stezka - viz.výkr.č. C.3.</t>
  </si>
  <si>
    <t>-1779807620</t>
  </si>
  <si>
    <t>98</t>
  </si>
  <si>
    <t>7492RPVH4</t>
  </si>
  <si>
    <t>Dodávka pravku vybavení hřiště - točidlo Twister - viz.výkr.č.C.3.</t>
  </si>
  <si>
    <t>954555998</t>
  </si>
  <si>
    <t>99</t>
  </si>
  <si>
    <t>7492RPVH5</t>
  </si>
  <si>
    <t>Dodávka prvku vybavení hřiště -trampolína - viz.výkr.č. C.3.</t>
  </si>
  <si>
    <t>-1936611388</t>
  </si>
  <si>
    <t>100</t>
  </si>
  <si>
    <t>7492RPVH6</t>
  </si>
  <si>
    <t xml:space="preserve">Dodávka prvku vybavení hřiště - pískový bagr  - viz.výkr.č. C.3.</t>
  </si>
  <si>
    <t>-331589127</t>
  </si>
  <si>
    <t>101</t>
  </si>
  <si>
    <t>7492RPVH7</t>
  </si>
  <si>
    <t>Dodávka prvku vybavení hřiště -lanová dráha - viz.výkr.č. C.3.</t>
  </si>
  <si>
    <t>-1156125713</t>
  </si>
  <si>
    <t>102</t>
  </si>
  <si>
    <t>7492RPVH8</t>
  </si>
  <si>
    <t>Dodávka prvku vybavení hřiště - houpačka řetízková dvojmístnái - viz.výkr.č. C.3.</t>
  </si>
  <si>
    <t>1027725645</t>
  </si>
  <si>
    <t>103</t>
  </si>
  <si>
    <t>936124RPM</t>
  </si>
  <si>
    <t>Doprava a montáž prvků mobiliáře, včetně základů - viz.výkr.č. C.3.</t>
  </si>
  <si>
    <t>1425501468</t>
  </si>
  <si>
    <t>104</t>
  </si>
  <si>
    <t>7491RPM1</t>
  </si>
  <si>
    <t>Dodávka prvku mobiliáře - lavice s opěradlem a stolkem - viz.výkr.č. C.3.</t>
  </si>
  <si>
    <t>1210364705</t>
  </si>
  <si>
    <t>105</t>
  </si>
  <si>
    <t>7491RPM2</t>
  </si>
  <si>
    <t>Dodávka prvku mobiliáře - lavice bez opěradla - viz.výkr.č. C.3.</t>
  </si>
  <si>
    <t>-1184027089</t>
  </si>
  <si>
    <t>106</t>
  </si>
  <si>
    <t>7491RPM3</t>
  </si>
  <si>
    <t>Dodávka prvku mobiliáře - stůl - viz.výkr.č. C.3.</t>
  </si>
  <si>
    <t>1338477089</t>
  </si>
  <si>
    <t>107</t>
  </si>
  <si>
    <t>7491RPM4</t>
  </si>
  <si>
    <t>Dodávka prvku mobiliáře - stolička - viz.výkr.č.C.3.</t>
  </si>
  <si>
    <t>1186388595</t>
  </si>
  <si>
    <t>108</t>
  </si>
  <si>
    <t>7491RPM5</t>
  </si>
  <si>
    <t>Dodávka prvku mobiliáře - sestava stolek, 3 stoličky - vysoká - viz.výkr.č.C.3.</t>
  </si>
  <si>
    <t>768008756</t>
  </si>
  <si>
    <t>109</t>
  </si>
  <si>
    <t>7491RPM6</t>
  </si>
  <si>
    <t>Dodávka prvku mobiliáře - sestava - stolek, 3 stoličky - nízká - viz.výkr.č. C.3.</t>
  </si>
  <si>
    <t>2129188315</t>
  </si>
  <si>
    <t>936174311</t>
  </si>
  <si>
    <t>Montáž stojanu na kola pro 5 kol kotevními šrouby na pevný podklad</t>
  </si>
  <si>
    <t>1011229682</t>
  </si>
  <si>
    <t>111</t>
  </si>
  <si>
    <t>7491015R</t>
  </si>
  <si>
    <t>Dodávka prvku mobiliáře - stojan na kola - viz.výkr.č. C.3.</t>
  </si>
  <si>
    <t>-474485379</t>
  </si>
  <si>
    <t>112</t>
  </si>
  <si>
    <t>936104213</t>
  </si>
  <si>
    <t>Montáž odpadkového koše kotevními šrouby na pevný podklad</t>
  </si>
  <si>
    <t>1418555236</t>
  </si>
  <si>
    <t>113</t>
  </si>
  <si>
    <t>7491013R</t>
  </si>
  <si>
    <t xml:space="preserve">Dodávka prvku mobiliáře - koš odpadkový  - viz.výkres C.3.</t>
  </si>
  <si>
    <t>1333859309</t>
  </si>
  <si>
    <t>114</t>
  </si>
  <si>
    <t>93612411R</t>
  </si>
  <si>
    <t>Dodávka a osazení tabule s provozním řádem hřiště</t>
  </si>
  <si>
    <t>1269531711</t>
  </si>
  <si>
    <t>115</t>
  </si>
  <si>
    <t>919111112</t>
  </si>
  <si>
    <t>Řezání dilatačních spár š 4 mm hl přes 60 do 80 mm příčných nebo podélných v čerstvém CB krytu</t>
  </si>
  <si>
    <t>1890061617</t>
  </si>
  <si>
    <t>česaný beton</t>
  </si>
  <si>
    <t>1,8+1,2+1,8</t>
  </si>
  <si>
    <t>116</t>
  </si>
  <si>
    <t>919111212</t>
  </si>
  <si>
    <t>Řezání spár pro vytvoření komůrky š 10 mm hl 20 mm pro těsnící zálivku v CB krytu</t>
  </si>
  <si>
    <t>1336090501</t>
  </si>
  <si>
    <t>4,8</t>
  </si>
  <si>
    <t>117</t>
  </si>
  <si>
    <t>919122111</t>
  </si>
  <si>
    <t>Těsnění spár zálivkou za tepla pro komůrky š 10 mm hl 20 mm s těsnicím profilem</t>
  </si>
  <si>
    <t>517706217</t>
  </si>
  <si>
    <t>Přesun hmot a manipulace se sutí</t>
  </si>
  <si>
    <t>118</t>
  </si>
  <si>
    <t>997221551</t>
  </si>
  <si>
    <t>Vodorovná doprava suti ze sypkých materiálů do 1 km</t>
  </si>
  <si>
    <t>1811179898</t>
  </si>
  <si>
    <t>Předpokládaná skládka Moravská skládková Kvítkovice</t>
  </si>
  <si>
    <t>Kamenivo</t>
  </si>
  <si>
    <t>Odvoz pro další využití do areálu Technickýcj služeb</t>
  </si>
  <si>
    <t>300*0,2*1,7</t>
  </si>
  <si>
    <t>Písek z pískovíště</t>
  </si>
  <si>
    <t>8*0,3*1,7</t>
  </si>
  <si>
    <t>Odvoz na skládku k uložení - předpokládaná skládka Moravská skládková</t>
  </si>
  <si>
    <t>(30+6)*0,2*1,7</t>
  </si>
  <si>
    <t>119</t>
  </si>
  <si>
    <t>997221559</t>
  </si>
  <si>
    <t>Příplatek ZKD 1 km u vodorovné dopravy suti ze sypkých materiálů</t>
  </si>
  <si>
    <t>2124495210</t>
  </si>
  <si>
    <t>106,08*2+12,24*3</t>
  </si>
  <si>
    <t>120</t>
  </si>
  <si>
    <t>997221561</t>
  </si>
  <si>
    <t>Vodorovná doprava suti z kusových materiálů do 1 km</t>
  </si>
  <si>
    <t>1723794630</t>
  </si>
  <si>
    <t xml:space="preserve">Odvoz  na skládku Technických služeb recyklaci</t>
  </si>
  <si>
    <t>Beton</t>
  </si>
  <si>
    <t>(30*0,06+6*0,15+145*0,1*0,25+2,2)*2,2</t>
  </si>
  <si>
    <t>121</t>
  </si>
  <si>
    <t>997221569</t>
  </si>
  <si>
    <t>Příplatek ZKD 1 km u vodorovné dopravy suti z kusových materiálů</t>
  </si>
  <si>
    <t>-377908095</t>
  </si>
  <si>
    <t>18,755*3</t>
  </si>
  <si>
    <t>122</t>
  </si>
  <si>
    <t>997013861</t>
  </si>
  <si>
    <t>Poplatek za uložení stavebního odpadu na recyklační skládce (skládkovné) z prostého betonu kód odpadu 17 01 01</t>
  </si>
  <si>
    <t>-1570615379</t>
  </si>
  <si>
    <t>18,755</t>
  </si>
  <si>
    <t>123</t>
  </si>
  <si>
    <t>997013873</t>
  </si>
  <si>
    <t>Poplatek za uložení stavebního odpadu na recyklační skládce (skládkovné) zeminy a kamení zatříděného do Katalogu odpadů pod kódem 17 05 04</t>
  </si>
  <si>
    <t>930422611</t>
  </si>
  <si>
    <t>12,24</t>
  </si>
  <si>
    <t>998</t>
  </si>
  <si>
    <t>Přesun hmot</t>
  </si>
  <si>
    <t>998222012</t>
  </si>
  <si>
    <t>Přesun hmot pro tělovýchovné plochy</t>
  </si>
  <si>
    <t>701706697</t>
  </si>
  <si>
    <t>125</t>
  </si>
  <si>
    <t>998222198</t>
  </si>
  <si>
    <t>Příplatek k přesunu hmot na tělovýchovných plochách za zvětšený přesun do 1000 m</t>
  </si>
  <si>
    <t>1296249122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</si>
</sst>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jpg" /><Relationship Id="rId2" Type="http://schemas.openxmlformats.org/officeDocument/2006/relationships/image" Target="../media/image2.jpg" /><Relationship Id="rId3" Type="http://schemas.openxmlformats.org/officeDocument/2006/relationships/hyperlink" Target="https://app.urs.cz/products/kros4" TargetMode="External" /><Relationship Id="rId4" Type="http://schemas.openxmlformats.org/officeDocument/2006/relationships/image" Target="../media/image3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4.jpg" /><Relationship Id="rId2" Type="http://schemas.openxmlformats.org/officeDocument/2006/relationships/image" Target="../media/image5.jpg" /><Relationship Id="rId3" Type="http://schemas.openxmlformats.org/officeDocument/2006/relationships/image" Target="../media/image6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8.jpg" /><Relationship Id="rId2" Type="http://schemas.openxmlformats.org/officeDocument/2006/relationships/image" Target="../media/image9.jpg" /><Relationship Id="rId3" Type="http://schemas.openxmlformats.org/officeDocument/2006/relationships/image" Target="../media/image10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86995</xdr:colOff>
      <xdr:row>3</xdr:row>
      <xdr:rowOff>0</xdr:rowOff>
    </xdr:from>
    <xdr:to>
      <xdr:col>40</xdr:col>
      <xdr:colOff>367665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39</xdr:col>
      <xdr:colOff>225425</xdr:colOff>
      <xdr:row>81</xdr:row>
      <xdr:rowOff>0</xdr:rowOff>
    </xdr:from>
    <xdr:to>
      <xdr:col>41</xdr:col>
      <xdr:colOff>176530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s://app.urs.cz/products/kros4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107</xdr:row>
      <xdr:rowOff>0</xdr:rowOff>
    </xdr:from>
    <xdr:to>
      <xdr:col>9</xdr:col>
      <xdr:colOff>1215390</xdr:colOff>
      <xdr:row>111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113</xdr:row>
      <xdr:rowOff>0</xdr:rowOff>
    </xdr:from>
    <xdr:to>
      <xdr:col>9</xdr:col>
      <xdr:colOff>1215390</xdr:colOff>
      <xdr:row>117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32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39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40</v>
      </c>
      <c r="E29" s="48"/>
      <c r="F29" s="33" t="s">
        <v>41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42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43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44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46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47</v>
      </c>
      <c r="U35" s="55"/>
      <c r="V35" s="55"/>
      <c r="W35" s="55"/>
      <c r="X35" s="57" t="s">
        <v>48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49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50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51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52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51</v>
      </c>
      <c r="AI60" s="43"/>
      <c r="AJ60" s="43"/>
      <c r="AK60" s="43"/>
      <c r="AL60" s="43"/>
      <c r="AM60" s="65" t="s">
        <v>52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53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54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51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52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51</v>
      </c>
      <c r="AI75" s="43"/>
      <c r="AJ75" s="43"/>
      <c r="AK75" s="43"/>
      <c r="AL75" s="43"/>
      <c r="AM75" s="65" t="s">
        <v>52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55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612025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Otrokovice -rekonstrukce dětského hřiště u polikliniky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k.ú. Otrokovice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4. 11. 2025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Město Otrokovice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M.Sedlářová</v>
      </c>
      <c r="AN89" s="72"/>
      <c r="AO89" s="72"/>
      <c r="AP89" s="72"/>
      <c r="AQ89" s="41"/>
      <c r="AR89" s="45"/>
      <c r="AS89" s="82" t="s">
        <v>56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33</v>
      </c>
      <c r="AJ90" s="41"/>
      <c r="AK90" s="41"/>
      <c r="AL90" s="41"/>
      <c r="AM90" s="81" t="str">
        <f>IF(E20="","",E20)</f>
        <v>Ing.L.Alster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57</v>
      </c>
      <c r="D92" s="95"/>
      <c r="E92" s="95"/>
      <c r="F92" s="95"/>
      <c r="G92" s="95"/>
      <c r="H92" s="96"/>
      <c r="I92" s="97" t="s">
        <v>58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59</v>
      </c>
      <c r="AH92" s="95"/>
      <c r="AI92" s="95"/>
      <c r="AJ92" s="95"/>
      <c r="AK92" s="95"/>
      <c r="AL92" s="95"/>
      <c r="AM92" s="95"/>
      <c r="AN92" s="97" t="s">
        <v>60</v>
      </c>
      <c r="AO92" s="95"/>
      <c r="AP92" s="99"/>
      <c r="AQ92" s="100" t="s">
        <v>61</v>
      </c>
      <c r="AR92" s="45"/>
      <c r="AS92" s="101" t="s">
        <v>62</v>
      </c>
      <c r="AT92" s="102" t="s">
        <v>63</v>
      </c>
      <c r="AU92" s="102" t="s">
        <v>64</v>
      </c>
      <c r="AV92" s="102" t="s">
        <v>65</v>
      </c>
      <c r="AW92" s="102" t="s">
        <v>66</v>
      </c>
      <c r="AX92" s="102" t="s">
        <v>67</v>
      </c>
      <c r="AY92" s="102" t="s">
        <v>68</v>
      </c>
      <c r="AZ92" s="102" t="s">
        <v>69</v>
      </c>
      <c r="BA92" s="102" t="s">
        <v>70</v>
      </c>
      <c r="BB92" s="102" t="s">
        <v>71</v>
      </c>
      <c r="BC92" s="102" t="s">
        <v>72</v>
      </c>
      <c r="BD92" s="103" t="s">
        <v>73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74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ROUND(SUM(AG95:AG96),2)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ROUND(SUM(AS95:AS96),2)</f>
        <v>0</v>
      </c>
      <c r="AT94" s="115">
        <f>ROUND(SUM(AV94:AW94),2)</f>
        <v>0</v>
      </c>
      <c r="AU94" s="116">
        <f>ROUND(SUM(AU95:AU96),5)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ROUND(SUM(AZ95:AZ96),2)</f>
        <v>0</v>
      </c>
      <c r="BA94" s="115">
        <f>ROUND(SUM(BA95:BA96),2)</f>
        <v>0</v>
      </c>
      <c r="BB94" s="115">
        <f>ROUND(SUM(BB95:BB96),2)</f>
        <v>0</v>
      </c>
      <c r="BC94" s="115">
        <f>ROUND(SUM(BC95:BC96),2)</f>
        <v>0</v>
      </c>
      <c r="BD94" s="117">
        <f>ROUND(SUM(BD95:BD96),2)</f>
        <v>0</v>
      </c>
      <c r="BE94" s="6"/>
      <c r="BS94" s="118" t="s">
        <v>75</v>
      </c>
      <c r="BT94" s="118" t="s">
        <v>76</v>
      </c>
      <c r="BU94" s="119" t="s">
        <v>77</v>
      </c>
      <c r="BV94" s="118" t="s">
        <v>78</v>
      </c>
      <c r="BW94" s="118" t="s">
        <v>5</v>
      </c>
      <c r="BX94" s="118" t="s">
        <v>79</v>
      </c>
      <c r="CL94" s="118" t="s">
        <v>1</v>
      </c>
    </row>
    <row r="95" s="7" customFormat="1" ht="16.5" customHeight="1">
      <c r="A95" s="120" t="s">
        <v>80</v>
      </c>
      <c r="B95" s="121"/>
      <c r="C95" s="122"/>
      <c r="D95" s="123" t="s">
        <v>81</v>
      </c>
      <c r="E95" s="123"/>
      <c r="F95" s="123"/>
      <c r="G95" s="123"/>
      <c r="H95" s="123"/>
      <c r="I95" s="124"/>
      <c r="J95" s="123" t="s">
        <v>82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 000 - Vedlejší a ostat...'!J30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83</v>
      </c>
      <c r="AR95" s="127"/>
      <c r="AS95" s="128">
        <v>0</v>
      </c>
      <c r="AT95" s="129">
        <f>ROUND(SUM(AV95:AW95),2)</f>
        <v>0</v>
      </c>
      <c r="AU95" s="130">
        <f>'SO 000 - Vedlejší a ostat...'!P121</f>
        <v>0</v>
      </c>
      <c r="AV95" s="129">
        <f>'SO 000 - Vedlejší a ostat...'!J33</f>
        <v>0</v>
      </c>
      <c r="AW95" s="129">
        <f>'SO 000 - Vedlejší a ostat...'!J34</f>
        <v>0</v>
      </c>
      <c r="AX95" s="129">
        <f>'SO 000 - Vedlejší a ostat...'!J35</f>
        <v>0</v>
      </c>
      <c r="AY95" s="129">
        <f>'SO 000 - Vedlejší a ostat...'!J36</f>
        <v>0</v>
      </c>
      <c r="AZ95" s="129">
        <f>'SO 000 - Vedlejší a ostat...'!F33</f>
        <v>0</v>
      </c>
      <c r="BA95" s="129">
        <f>'SO 000 - Vedlejší a ostat...'!F34</f>
        <v>0</v>
      </c>
      <c r="BB95" s="129">
        <f>'SO 000 - Vedlejší a ostat...'!F35</f>
        <v>0</v>
      </c>
      <c r="BC95" s="129">
        <f>'SO 000 - Vedlejší a ostat...'!F36</f>
        <v>0</v>
      </c>
      <c r="BD95" s="131">
        <f>'SO 000 - Vedlejší a ostat...'!F37</f>
        <v>0</v>
      </c>
      <c r="BE95" s="7"/>
      <c r="BT95" s="132" t="s">
        <v>84</v>
      </c>
      <c r="BV95" s="132" t="s">
        <v>78</v>
      </c>
      <c r="BW95" s="132" t="s">
        <v>85</v>
      </c>
      <c r="BX95" s="132" t="s">
        <v>5</v>
      </c>
      <c r="CL95" s="132" t="s">
        <v>1</v>
      </c>
      <c r="CM95" s="132" t="s">
        <v>86</v>
      </c>
    </row>
    <row r="96" s="7" customFormat="1" ht="16.5" customHeight="1">
      <c r="A96" s="120" t="s">
        <v>80</v>
      </c>
      <c r="B96" s="121"/>
      <c r="C96" s="122"/>
      <c r="D96" s="123" t="s">
        <v>87</v>
      </c>
      <c r="E96" s="123"/>
      <c r="F96" s="123"/>
      <c r="G96" s="123"/>
      <c r="H96" s="123"/>
      <c r="I96" s="124"/>
      <c r="J96" s="123" t="s">
        <v>88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'SO 901 - Dětské hřiště'!J30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83</v>
      </c>
      <c r="AR96" s="127"/>
      <c r="AS96" s="133">
        <v>0</v>
      </c>
      <c r="AT96" s="134">
        <f>ROUND(SUM(AV96:AW96),2)</f>
        <v>0</v>
      </c>
      <c r="AU96" s="135">
        <f>'SO 901 - Dětské hřiště'!P127</f>
        <v>0</v>
      </c>
      <c r="AV96" s="134">
        <f>'SO 901 - Dětské hřiště'!J33</f>
        <v>0</v>
      </c>
      <c r="AW96" s="134">
        <f>'SO 901 - Dětské hřiště'!J34</f>
        <v>0</v>
      </c>
      <c r="AX96" s="134">
        <f>'SO 901 - Dětské hřiště'!J35</f>
        <v>0</v>
      </c>
      <c r="AY96" s="134">
        <f>'SO 901 - Dětské hřiště'!J36</f>
        <v>0</v>
      </c>
      <c r="AZ96" s="134">
        <f>'SO 901 - Dětské hřiště'!F33</f>
        <v>0</v>
      </c>
      <c r="BA96" s="134">
        <f>'SO 901 - Dětské hřiště'!F34</f>
        <v>0</v>
      </c>
      <c r="BB96" s="134">
        <f>'SO 901 - Dětské hřiště'!F35</f>
        <v>0</v>
      </c>
      <c r="BC96" s="134">
        <f>'SO 901 - Dětské hřiště'!F36</f>
        <v>0</v>
      </c>
      <c r="BD96" s="136">
        <f>'SO 901 - Dětské hřiště'!F37</f>
        <v>0</v>
      </c>
      <c r="BE96" s="7"/>
      <c r="BT96" s="132" t="s">
        <v>84</v>
      </c>
      <c r="BV96" s="132" t="s">
        <v>78</v>
      </c>
      <c r="BW96" s="132" t="s">
        <v>89</v>
      </c>
      <c r="BX96" s="132" t="s">
        <v>5</v>
      </c>
      <c r="CL96" s="132" t="s">
        <v>1</v>
      </c>
      <c r="CM96" s="132" t="s">
        <v>86</v>
      </c>
    </row>
    <row r="97" s="2" customFormat="1" ht="30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  <row r="98" s="2" customFormat="1" ht="6.96" customHeight="1">
      <c r="A98" s="39"/>
      <c r="B98" s="67"/>
      <c r="C98" s="68"/>
      <c r="D98" s="68"/>
      <c r="E98" s="68"/>
      <c r="F98" s="68"/>
      <c r="G98" s="68"/>
      <c r="H98" s="68"/>
      <c r="I98" s="68"/>
      <c r="J98" s="68"/>
      <c r="K98" s="68"/>
      <c r="L98" s="68"/>
      <c r="M98" s="68"/>
      <c r="N98" s="68"/>
      <c r="O98" s="68"/>
      <c r="P98" s="68"/>
      <c r="Q98" s="68"/>
      <c r="R98" s="68"/>
      <c r="S98" s="68"/>
      <c r="T98" s="68"/>
      <c r="U98" s="68"/>
      <c r="V98" s="68"/>
      <c r="W98" s="68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  <c r="AJ98" s="68"/>
      <c r="AK98" s="68"/>
      <c r="AL98" s="68"/>
      <c r="AM98" s="68"/>
      <c r="AN98" s="68"/>
      <c r="AO98" s="68"/>
      <c r="AP98" s="68"/>
      <c r="AQ98" s="68"/>
      <c r="AR98" s="45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</row>
  </sheetData>
  <sheetProtection sheet="1" formatColumns="0" formatRows="0" objects="1" scenarios="1" spinCount="100000" saltValue="fO3ebbvEvc4Ziyz1nuyXWHI2n3Q6fDZSGaDKAckBMvoND1qZhF/DreY23Fa0lun5bygb7nAJcyDzuhVRUdNSxA==" hashValue="luZLz5S5aCiI8DVzLoAXVUsBZdSGB4gR3u+0jO/OEM6SwLrf9AfjQ9hIUgmrMZl4SQ0Mezi/W2r8nHF1wfvNrQ==" algorithmName="SHA-512" password="CA9C"/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 000 - Vedlejší a ostat...'!C2" display="/"/>
    <hyperlink ref="A96" location="'SO 901 - Dětské hřiště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90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Otrokovice -rekonstrukce dětského hřiště u polikliniky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91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92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4. 11. 2025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34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ROUND(J121,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ROUND((SUM(BE121:BE190)),  2)</f>
        <v>0</v>
      </c>
      <c r="G33" s="39"/>
      <c r="H33" s="39"/>
      <c r="I33" s="156">
        <v>0.20999999999999999</v>
      </c>
      <c r="J33" s="155">
        <f>ROUND(((SUM(BE121:BE190))*I33),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ROUND((SUM(BF121:BF190)),  2)</f>
        <v>0</v>
      </c>
      <c r="G34" s="39"/>
      <c r="H34" s="39"/>
      <c r="I34" s="156">
        <v>0.12</v>
      </c>
      <c r="J34" s="155">
        <f>ROUND(((SUM(BF121:BF190))*I34),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ROUND((SUM(BG121:BG190)),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ROUND((SUM(BH121:BH190)),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ROUND((SUM(BI121:BI190)),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93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Otrokovice -rekonstrukce dětského hřiště u polikliniky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91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000 - Vedlejší a ostatní rozpočtové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k.ú. Otrokovice</v>
      </c>
      <c r="G89" s="41"/>
      <c r="H89" s="41"/>
      <c r="I89" s="33" t="s">
        <v>22</v>
      </c>
      <c r="J89" s="80" t="str">
        <f>IF(J12="","",J12)</f>
        <v>4. 11. 2025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Otrokovice</v>
      </c>
      <c r="G91" s="41"/>
      <c r="H91" s="41"/>
      <c r="I91" s="33" t="s">
        <v>30</v>
      </c>
      <c r="J91" s="37" t="str">
        <f>E21</f>
        <v>M.Sedlářová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Ing.L.Alster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94</v>
      </c>
      <c r="D94" s="177"/>
      <c r="E94" s="177"/>
      <c r="F94" s="177"/>
      <c r="G94" s="177"/>
      <c r="H94" s="177"/>
      <c r="I94" s="177"/>
      <c r="J94" s="178" t="s">
        <v>95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96</v>
      </c>
      <c r="D96" s="41"/>
      <c r="E96" s="41"/>
      <c r="F96" s="41"/>
      <c r="G96" s="41"/>
      <c r="H96" s="41"/>
      <c r="I96" s="41"/>
      <c r="J96" s="111">
        <f>J121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97</v>
      </c>
    </row>
    <row r="97" s="9" customFormat="1" ht="24.96" customHeight="1">
      <c r="A97" s="9"/>
      <c r="B97" s="180"/>
      <c r="C97" s="181"/>
      <c r="D97" s="182" t="s">
        <v>98</v>
      </c>
      <c r="E97" s="183"/>
      <c r="F97" s="183"/>
      <c r="G97" s="183"/>
      <c r="H97" s="183"/>
      <c r="I97" s="183"/>
      <c r="J97" s="184">
        <f>J122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99</v>
      </c>
      <c r="E98" s="189"/>
      <c r="F98" s="189"/>
      <c r="G98" s="189"/>
      <c r="H98" s="189"/>
      <c r="I98" s="189"/>
      <c r="J98" s="190">
        <f>J123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100</v>
      </c>
      <c r="E99" s="189"/>
      <c r="F99" s="189"/>
      <c r="G99" s="189"/>
      <c r="H99" s="189"/>
      <c r="I99" s="189"/>
      <c r="J99" s="190">
        <f>J141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101</v>
      </c>
      <c r="E100" s="189"/>
      <c r="F100" s="189"/>
      <c r="G100" s="189"/>
      <c r="H100" s="189"/>
      <c r="I100" s="189"/>
      <c r="J100" s="190">
        <f>J148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102</v>
      </c>
      <c r="E101" s="189"/>
      <c r="F101" s="189"/>
      <c r="G101" s="189"/>
      <c r="H101" s="189"/>
      <c r="I101" s="189"/>
      <c r="J101" s="190">
        <f>J169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103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175" t="str">
        <f>E7</f>
        <v>Otrokovice -rekonstrukce dětského hřiště u polikliniky</v>
      </c>
      <c r="F111" s="33"/>
      <c r="G111" s="33"/>
      <c r="H111" s="33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91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77" t="str">
        <f>E9</f>
        <v>SO 000 - Vedlejší a ostatní rozpočtové náklady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20</v>
      </c>
      <c r="D115" s="41"/>
      <c r="E115" s="41"/>
      <c r="F115" s="28" t="str">
        <f>F12</f>
        <v>k.ú. Otrokovice</v>
      </c>
      <c r="G115" s="41"/>
      <c r="H115" s="41"/>
      <c r="I115" s="33" t="s">
        <v>22</v>
      </c>
      <c r="J115" s="80" t="str">
        <f>IF(J12="","",J12)</f>
        <v>4. 11. 2025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24</v>
      </c>
      <c r="D117" s="41"/>
      <c r="E117" s="41"/>
      <c r="F117" s="28" t="str">
        <f>E15</f>
        <v>Město Otrokovice</v>
      </c>
      <c r="G117" s="41"/>
      <c r="H117" s="41"/>
      <c r="I117" s="33" t="s">
        <v>30</v>
      </c>
      <c r="J117" s="37" t="str">
        <f>E21</f>
        <v>M.Sedlářová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28</v>
      </c>
      <c r="D118" s="41"/>
      <c r="E118" s="41"/>
      <c r="F118" s="28" t="str">
        <f>IF(E18="","",E18)</f>
        <v>Vyplň údaj</v>
      </c>
      <c r="G118" s="41"/>
      <c r="H118" s="41"/>
      <c r="I118" s="33" t="s">
        <v>33</v>
      </c>
      <c r="J118" s="37" t="str">
        <f>E24</f>
        <v>Ing.L.Alster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192"/>
      <c r="B120" s="193"/>
      <c r="C120" s="194" t="s">
        <v>104</v>
      </c>
      <c r="D120" s="195" t="s">
        <v>61</v>
      </c>
      <c r="E120" s="195" t="s">
        <v>57</v>
      </c>
      <c r="F120" s="195" t="s">
        <v>58</v>
      </c>
      <c r="G120" s="195" t="s">
        <v>105</v>
      </c>
      <c r="H120" s="195" t="s">
        <v>106</v>
      </c>
      <c r="I120" s="195" t="s">
        <v>107</v>
      </c>
      <c r="J120" s="196" t="s">
        <v>95</v>
      </c>
      <c r="K120" s="197" t="s">
        <v>108</v>
      </c>
      <c r="L120" s="198"/>
      <c r="M120" s="101" t="s">
        <v>1</v>
      </c>
      <c r="N120" s="102" t="s">
        <v>40</v>
      </c>
      <c r="O120" s="102" t="s">
        <v>109</v>
      </c>
      <c r="P120" s="102" t="s">
        <v>110</v>
      </c>
      <c r="Q120" s="102" t="s">
        <v>111</v>
      </c>
      <c r="R120" s="102" t="s">
        <v>112</v>
      </c>
      <c r="S120" s="102" t="s">
        <v>113</v>
      </c>
      <c r="T120" s="103" t="s">
        <v>114</v>
      </c>
      <c r="U120" s="192"/>
      <c r="V120" s="192"/>
      <c r="W120" s="192"/>
      <c r="X120" s="192"/>
      <c r="Y120" s="192"/>
      <c r="Z120" s="192"/>
      <c r="AA120" s="192"/>
      <c r="AB120" s="192"/>
      <c r="AC120" s="192"/>
      <c r="AD120" s="192"/>
      <c r="AE120" s="192"/>
    </row>
    <row r="121" s="2" customFormat="1" ht="22.8" customHeight="1">
      <c r="A121" s="39"/>
      <c r="B121" s="40"/>
      <c r="C121" s="108" t="s">
        <v>115</v>
      </c>
      <c r="D121" s="41"/>
      <c r="E121" s="41"/>
      <c r="F121" s="41"/>
      <c r="G121" s="41"/>
      <c r="H121" s="41"/>
      <c r="I121" s="41"/>
      <c r="J121" s="199">
        <f>BK121</f>
        <v>0</v>
      </c>
      <c r="K121" s="41"/>
      <c r="L121" s="45"/>
      <c r="M121" s="104"/>
      <c r="N121" s="200"/>
      <c r="O121" s="105"/>
      <c r="P121" s="201">
        <f>P122</f>
        <v>0</v>
      </c>
      <c r="Q121" s="105"/>
      <c r="R121" s="201">
        <f>R122</f>
        <v>0</v>
      </c>
      <c r="S121" s="105"/>
      <c r="T121" s="202">
        <f>T122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75</v>
      </c>
      <c r="AU121" s="18" t="s">
        <v>97</v>
      </c>
      <c r="BK121" s="203">
        <f>BK122</f>
        <v>0</v>
      </c>
    </row>
    <row r="122" s="12" customFormat="1" ht="25.92" customHeight="1">
      <c r="A122" s="12"/>
      <c r="B122" s="204"/>
      <c r="C122" s="205"/>
      <c r="D122" s="206" t="s">
        <v>75</v>
      </c>
      <c r="E122" s="207" t="s">
        <v>116</v>
      </c>
      <c r="F122" s="207" t="s">
        <v>117</v>
      </c>
      <c r="G122" s="205"/>
      <c r="H122" s="205"/>
      <c r="I122" s="208"/>
      <c r="J122" s="209">
        <f>BK122</f>
        <v>0</v>
      </c>
      <c r="K122" s="205"/>
      <c r="L122" s="210"/>
      <c r="M122" s="211"/>
      <c r="N122" s="212"/>
      <c r="O122" s="212"/>
      <c r="P122" s="213">
        <f>P123+P141+P148+P169</f>
        <v>0</v>
      </c>
      <c r="Q122" s="212"/>
      <c r="R122" s="213">
        <f>R123+R141+R148+R169</f>
        <v>0</v>
      </c>
      <c r="S122" s="212"/>
      <c r="T122" s="214">
        <f>T123+T141+T148+T169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5" t="s">
        <v>118</v>
      </c>
      <c r="AT122" s="216" t="s">
        <v>75</v>
      </c>
      <c r="AU122" s="216" t="s">
        <v>76</v>
      </c>
      <c r="AY122" s="215" t="s">
        <v>119</v>
      </c>
      <c r="BK122" s="217">
        <f>BK123+BK141+BK148+BK169</f>
        <v>0</v>
      </c>
    </row>
    <row r="123" s="12" customFormat="1" ht="22.8" customHeight="1">
      <c r="A123" s="12"/>
      <c r="B123" s="204"/>
      <c r="C123" s="205"/>
      <c r="D123" s="206" t="s">
        <v>75</v>
      </c>
      <c r="E123" s="218" t="s">
        <v>120</v>
      </c>
      <c r="F123" s="218" t="s">
        <v>121</v>
      </c>
      <c r="G123" s="205"/>
      <c r="H123" s="205"/>
      <c r="I123" s="208"/>
      <c r="J123" s="219">
        <f>BK123</f>
        <v>0</v>
      </c>
      <c r="K123" s="205"/>
      <c r="L123" s="210"/>
      <c r="M123" s="211"/>
      <c r="N123" s="212"/>
      <c r="O123" s="212"/>
      <c r="P123" s="213">
        <f>SUM(P124:P140)</f>
        <v>0</v>
      </c>
      <c r="Q123" s="212"/>
      <c r="R123" s="213">
        <f>SUM(R124:R140)</f>
        <v>0</v>
      </c>
      <c r="S123" s="212"/>
      <c r="T123" s="214">
        <f>SUM(T124:T140)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5" t="s">
        <v>118</v>
      </c>
      <c r="AT123" s="216" t="s">
        <v>75</v>
      </c>
      <c r="AU123" s="216" t="s">
        <v>84</v>
      </c>
      <c r="AY123" s="215" t="s">
        <v>119</v>
      </c>
      <c r="BK123" s="217">
        <f>SUM(BK124:BK140)</f>
        <v>0</v>
      </c>
    </row>
    <row r="124" s="2" customFormat="1" ht="16.5" customHeight="1">
      <c r="A124" s="39"/>
      <c r="B124" s="40"/>
      <c r="C124" s="220" t="s">
        <v>84</v>
      </c>
      <c r="D124" s="220" t="s">
        <v>122</v>
      </c>
      <c r="E124" s="221" t="s">
        <v>123</v>
      </c>
      <c r="F124" s="222" t="s">
        <v>124</v>
      </c>
      <c r="G124" s="223" t="s">
        <v>125</v>
      </c>
      <c r="H124" s="224">
        <v>1</v>
      </c>
      <c r="I124" s="225"/>
      <c r="J124" s="226">
        <f>ROUND(I124*H124,2)</f>
        <v>0</v>
      </c>
      <c r="K124" s="227"/>
      <c r="L124" s="45"/>
      <c r="M124" s="228" t="s">
        <v>1</v>
      </c>
      <c r="N124" s="229" t="s">
        <v>41</v>
      </c>
      <c r="O124" s="92"/>
      <c r="P124" s="230">
        <f>O124*H124</f>
        <v>0</v>
      </c>
      <c r="Q124" s="230">
        <v>0</v>
      </c>
      <c r="R124" s="230">
        <f>Q124*H124</f>
        <v>0</v>
      </c>
      <c r="S124" s="230">
        <v>0</v>
      </c>
      <c r="T124" s="231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2" t="s">
        <v>126</v>
      </c>
      <c r="AT124" s="232" t="s">
        <v>122</v>
      </c>
      <c r="AU124" s="232" t="s">
        <v>86</v>
      </c>
      <c r="AY124" s="18" t="s">
        <v>119</v>
      </c>
      <c r="BE124" s="233">
        <f>IF(N124="základní",J124,0)</f>
        <v>0</v>
      </c>
      <c r="BF124" s="233">
        <f>IF(N124="snížená",J124,0)</f>
        <v>0</v>
      </c>
      <c r="BG124" s="233">
        <f>IF(N124="zákl. přenesená",J124,0)</f>
        <v>0</v>
      </c>
      <c r="BH124" s="233">
        <f>IF(N124="sníž. přenesená",J124,0)</f>
        <v>0</v>
      </c>
      <c r="BI124" s="233">
        <f>IF(N124="nulová",J124,0)</f>
        <v>0</v>
      </c>
      <c r="BJ124" s="18" t="s">
        <v>84</v>
      </c>
      <c r="BK124" s="233">
        <f>ROUND(I124*H124,2)</f>
        <v>0</v>
      </c>
      <c r="BL124" s="18" t="s">
        <v>126</v>
      </c>
      <c r="BM124" s="232" t="s">
        <v>127</v>
      </c>
    </row>
    <row r="125" s="13" customFormat="1">
      <c r="A125" s="13"/>
      <c r="B125" s="234"/>
      <c r="C125" s="235"/>
      <c r="D125" s="236" t="s">
        <v>128</v>
      </c>
      <c r="E125" s="237" t="s">
        <v>1</v>
      </c>
      <c r="F125" s="238" t="s">
        <v>129</v>
      </c>
      <c r="G125" s="235"/>
      <c r="H125" s="237" t="s">
        <v>1</v>
      </c>
      <c r="I125" s="239"/>
      <c r="J125" s="235"/>
      <c r="K125" s="235"/>
      <c r="L125" s="240"/>
      <c r="M125" s="241"/>
      <c r="N125" s="242"/>
      <c r="O125" s="242"/>
      <c r="P125" s="242"/>
      <c r="Q125" s="242"/>
      <c r="R125" s="242"/>
      <c r="S125" s="242"/>
      <c r="T125" s="24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4" t="s">
        <v>128</v>
      </c>
      <c r="AU125" s="244" t="s">
        <v>86</v>
      </c>
      <c r="AV125" s="13" t="s">
        <v>84</v>
      </c>
      <c r="AW125" s="13" t="s">
        <v>32</v>
      </c>
      <c r="AX125" s="13" t="s">
        <v>76</v>
      </c>
      <c r="AY125" s="244" t="s">
        <v>119</v>
      </c>
    </row>
    <row r="126" s="13" customFormat="1">
      <c r="A126" s="13"/>
      <c r="B126" s="234"/>
      <c r="C126" s="235"/>
      <c r="D126" s="236" t="s">
        <v>128</v>
      </c>
      <c r="E126" s="237" t="s">
        <v>1</v>
      </c>
      <c r="F126" s="238" t="s">
        <v>130</v>
      </c>
      <c r="G126" s="235"/>
      <c r="H126" s="237" t="s">
        <v>1</v>
      </c>
      <c r="I126" s="239"/>
      <c r="J126" s="235"/>
      <c r="K126" s="235"/>
      <c r="L126" s="240"/>
      <c r="M126" s="241"/>
      <c r="N126" s="242"/>
      <c r="O126" s="242"/>
      <c r="P126" s="242"/>
      <c r="Q126" s="242"/>
      <c r="R126" s="242"/>
      <c r="S126" s="242"/>
      <c r="T126" s="24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4" t="s">
        <v>128</v>
      </c>
      <c r="AU126" s="244" t="s">
        <v>86</v>
      </c>
      <c r="AV126" s="13" t="s">
        <v>84</v>
      </c>
      <c r="AW126" s="13" t="s">
        <v>32</v>
      </c>
      <c r="AX126" s="13" t="s">
        <v>76</v>
      </c>
      <c r="AY126" s="244" t="s">
        <v>119</v>
      </c>
    </row>
    <row r="127" s="13" customFormat="1">
      <c r="A127" s="13"/>
      <c r="B127" s="234"/>
      <c r="C127" s="235"/>
      <c r="D127" s="236" t="s">
        <v>128</v>
      </c>
      <c r="E127" s="237" t="s">
        <v>1</v>
      </c>
      <c r="F127" s="238" t="s">
        <v>131</v>
      </c>
      <c r="G127" s="235"/>
      <c r="H127" s="237" t="s">
        <v>1</v>
      </c>
      <c r="I127" s="239"/>
      <c r="J127" s="235"/>
      <c r="K127" s="235"/>
      <c r="L127" s="240"/>
      <c r="M127" s="241"/>
      <c r="N127" s="242"/>
      <c r="O127" s="242"/>
      <c r="P127" s="242"/>
      <c r="Q127" s="242"/>
      <c r="R127" s="242"/>
      <c r="S127" s="242"/>
      <c r="T127" s="24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4" t="s">
        <v>128</v>
      </c>
      <c r="AU127" s="244" t="s">
        <v>86</v>
      </c>
      <c r="AV127" s="13" t="s">
        <v>84</v>
      </c>
      <c r="AW127" s="13" t="s">
        <v>32</v>
      </c>
      <c r="AX127" s="13" t="s">
        <v>76</v>
      </c>
      <c r="AY127" s="244" t="s">
        <v>119</v>
      </c>
    </row>
    <row r="128" s="13" customFormat="1">
      <c r="A128" s="13"/>
      <c r="B128" s="234"/>
      <c r="C128" s="235"/>
      <c r="D128" s="236" t="s">
        <v>128</v>
      </c>
      <c r="E128" s="237" t="s">
        <v>1</v>
      </c>
      <c r="F128" s="238" t="s">
        <v>132</v>
      </c>
      <c r="G128" s="235"/>
      <c r="H128" s="237" t="s">
        <v>1</v>
      </c>
      <c r="I128" s="239"/>
      <c r="J128" s="235"/>
      <c r="K128" s="235"/>
      <c r="L128" s="240"/>
      <c r="M128" s="241"/>
      <c r="N128" s="242"/>
      <c r="O128" s="242"/>
      <c r="P128" s="242"/>
      <c r="Q128" s="242"/>
      <c r="R128" s="242"/>
      <c r="S128" s="242"/>
      <c r="T128" s="24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4" t="s">
        <v>128</v>
      </c>
      <c r="AU128" s="244" t="s">
        <v>86</v>
      </c>
      <c r="AV128" s="13" t="s">
        <v>84</v>
      </c>
      <c r="AW128" s="13" t="s">
        <v>32</v>
      </c>
      <c r="AX128" s="13" t="s">
        <v>76</v>
      </c>
      <c r="AY128" s="244" t="s">
        <v>119</v>
      </c>
    </row>
    <row r="129" s="14" customFormat="1">
      <c r="A129" s="14"/>
      <c r="B129" s="245"/>
      <c r="C129" s="246"/>
      <c r="D129" s="236" t="s">
        <v>128</v>
      </c>
      <c r="E129" s="247" t="s">
        <v>1</v>
      </c>
      <c r="F129" s="248" t="s">
        <v>84</v>
      </c>
      <c r="G129" s="246"/>
      <c r="H129" s="249">
        <v>1</v>
      </c>
      <c r="I129" s="250"/>
      <c r="J129" s="246"/>
      <c r="K129" s="246"/>
      <c r="L129" s="251"/>
      <c r="M129" s="252"/>
      <c r="N129" s="253"/>
      <c r="O129" s="253"/>
      <c r="P129" s="253"/>
      <c r="Q129" s="253"/>
      <c r="R129" s="253"/>
      <c r="S129" s="253"/>
      <c r="T129" s="25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5" t="s">
        <v>128</v>
      </c>
      <c r="AU129" s="255" t="s">
        <v>86</v>
      </c>
      <c r="AV129" s="14" t="s">
        <v>86</v>
      </c>
      <c r="AW129" s="14" t="s">
        <v>32</v>
      </c>
      <c r="AX129" s="14" t="s">
        <v>84</v>
      </c>
      <c r="AY129" s="255" t="s">
        <v>119</v>
      </c>
    </row>
    <row r="130" s="2" customFormat="1" ht="16.5" customHeight="1">
      <c r="A130" s="39"/>
      <c r="B130" s="40"/>
      <c r="C130" s="220" t="s">
        <v>86</v>
      </c>
      <c r="D130" s="220" t="s">
        <v>122</v>
      </c>
      <c r="E130" s="221" t="s">
        <v>133</v>
      </c>
      <c r="F130" s="222" t="s">
        <v>134</v>
      </c>
      <c r="G130" s="223" t="s">
        <v>135</v>
      </c>
      <c r="H130" s="224">
        <v>1</v>
      </c>
      <c r="I130" s="225"/>
      <c r="J130" s="226">
        <f>ROUND(I130*H130,2)</f>
        <v>0</v>
      </c>
      <c r="K130" s="227"/>
      <c r="L130" s="45"/>
      <c r="M130" s="228" t="s">
        <v>1</v>
      </c>
      <c r="N130" s="229" t="s">
        <v>41</v>
      </c>
      <c r="O130" s="92"/>
      <c r="P130" s="230">
        <f>O130*H130</f>
        <v>0</v>
      </c>
      <c r="Q130" s="230">
        <v>0</v>
      </c>
      <c r="R130" s="230">
        <f>Q130*H130</f>
        <v>0</v>
      </c>
      <c r="S130" s="230">
        <v>0</v>
      </c>
      <c r="T130" s="231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2" t="s">
        <v>126</v>
      </c>
      <c r="AT130" s="232" t="s">
        <v>122</v>
      </c>
      <c r="AU130" s="232" t="s">
        <v>86</v>
      </c>
      <c r="AY130" s="18" t="s">
        <v>119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18" t="s">
        <v>84</v>
      </c>
      <c r="BK130" s="233">
        <f>ROUND(I130*H130,2)</f>
        <v>0</v>
      </c>
      <c r="BL130" s="18" t="s">
        <v>126</v>
      </c>
      <c r="BM130" s="232" t="s">
        <v>136</v>
      </c>
    </row>
    <row r="131" s="13" customFormat="1">
      <c r="A131" s="13"/>
      <c r="B131" s="234"/>
      <c r="C131" s="235"/>
      <c r="D131" s="236" t="s">
        <v>128</v>
      </c>
      <c r="E131" s="237" t="s">
        <v>1</v>
      </c>
      <c r="F131" s="238" t="s">
        <v>129</v>
      </c>
      <c r="G131" s="235"/>
      <c r="H131" s="237" t="s">
        <v>1</v>
      </c>
      <c r="I131" s="239"/>
      <c r="J131" s="235"/>
      <c r="K131" s="235"/>
      <c r="L131" s="240"/>
      <c r="M131" s="241"/>
      <c r="N131" s="242"/>
      <c r="O131" s="242"/>
      <c r="P131" s="242"/>
      <c r="Q131" s="242"/>
      <c r="R131" s="242"/>
      <c r="S131" s="242"/>
      <c r="T131" s="24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4" t="s">
        <v>128</v>
      </c>
      <c r="AU131" s="244" t="s">
        <v>86</v>
      </c>
      <c r="AV131" s="13" t="s">
        <v>84</v>
      </c>
      <c r="AW131" s="13" t="s">
        <v>32</v>
      </c>
      <c r="AX131" s="13" t="s">
        <v>76</v>
      </c>
      <c r="AY131" s="244" t="s">
        <v>119</v>
      </c>
    </row>
    <row r="132" s="13" customFormat="1">
      <c r="A132" s="13"/>
      <c r="B132" s="234"/>
      <c r="C132" s="235"/>
      <c r="D132" s="236" t="s">
        <v>128</v>
      </c>
      <c r="E132" s="237" t="s">
        <v>1</v>
      </c>
      <c r="F132" s="238" t="s">
        <v>137</v>
      </c>
      <c r="G132" s="235"/>
      <c r="H132" s="237" t="s">
        <v>1</v>
      </c>
      <c r="I132" s="239"/>
      <c r="J132" s="235"/>
      <c r="K132" s="235"/>
      <c r="L132" s="240"/>
      <c r="M132" s="241"/>
      <c r="N132" s="242"/>
      <c r="O132" s="242"/>
      <c r="P132" s="242"/>
      <c r="Q132" s="242"/>
      <c r="R132" s="242"/>
      <c r="S132" s="242"/>
      <c r="T132" s="24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4" t="s">
        <v>128</v>
      </c>
      <c r="AU132" s="244" t="s">
        <v>86</v>
      </c>
      <c r="AV132" s="13" t="s">
        <v>84</v>
      </c>
      <c r="AW132" s="13" t="s">
        <v>32</v>
      </c>
      <c r="AX132" s="13" t="s">
        <v>76</v>
      </c>
      <c r="AY132" s="244" t="s">
        <v>119</v>
      </c>
    </row>
    <row r="133" s="13" customFormat="1">
      <c r="A133" s="13"/>
      <c r="B133" s="234"/>
      <c r="C133" s="235"/>
      <c r="D133" s="236" t="s">
        <v>128</v>
      </c>
      <c r="E133" s="237" t="s">
        <v>1</v>
      </c>
      <c r="F133" s="238" t="s">
        <v>138</v>
      </c>
      <c r="G133" s="235"/>
      <c r="H133" s="237" t="s">
        <v>1</v>
      </c>
      <c r="I133" s="239"/>
      <c r="J133" s="235"/>
      <c r="K133" s="235"/>
      <c r="L133" s="240"/>
      <c r="M133" s="241"/>
      <c r="N133" s="242"/>
      <c r="O133" s="242"/>
      <c r="P133" s="242"/>
      <c r="Q133" s="242"/>
      <c r="R133" s="242"/>
      <c r="S133" s="242"/>
      <c r="T133" s="24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4" t="s">
        <v>128</v>
      </c>
      <c r="AU133" s="244" t="s">
        <v>86</v>
      </c>
      <c r="AV133" s="13" t="s">
        <v>84</v>
      </c>
      <c r="AW133" s="13" t="s">
        <v>32</v>
      </c>
      <c r="AX133" s="13" t="s">
        <v>76</v>
      </c>
      <c r="AY133" s="244" t="s">
        <v>119</v>
      </c>
    </row>
    <row r="134" s="13" customFormat="1">
      <c r="A134" s="13"/>
      <c r="B134" s="234"/>
      <c r="C134" s="235"/>
      <c r="D134" s="236" t="s">
        <v>128</v>
      </c>
      <c r="E134" s="237" t="s">
        <v>1</v>
      </c>
      <c r="F134" s="238" t="s">
        <v>139</v>
      </c>
      <c r="G134" s="235"/>
      <c r="H134" s="237" t="s">
        <v>1</v>
      </c>
      <c r="I134" s="239"/>
      <c r="J134" s="235"/>
      <c r="K134" s="235"/>
      <c r="L134" s="240"/>
      <c r="M134" s="241"/>
      <c r="N134" s="242"/>
      <c r="O134" s="242"/>
      <c r="P134" s="242"/>
      <c r="Q134" s="242"/>
      <c r="R134" s="242"/>
      <c r="S134" s="242"/>
      <c r="T134" s="24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4" t="s">
        <v>128</v>
      </c>
      <c r="AU134" s="244" t="s">
        <v>86</v>
      </c>
      <c r="AV134" s="13" t="s">
        <v>84</v>
      </c>
      <c r="AW134" s="13" t="s">
        <v>32</v>
      </c>
      <c r="AX134" s="13" t="s">
        <v>76</v>
      </c>
      <c r="AY134" s="244" t="s">
        <v>119</v>
      </c>
    </row>
    <row r="135" s="14" customFormat="1">
      <c r="A135" s="14"/>
      <c r="B135" s="245"/>
      <c r="C135" s="246"/>
      <c r="D135" s="236" t="s">
        <v>128</v>
      </c>
      <c r="E135" s="247" t="s">
        <v>1</v>
      </c>
      <c r="F135" s="248" t="s">
        <v>84</v>
      </c>
      <c r="G135" s="246"/>
      <c r="H135" s="249">
        <v>1</v>
      </c>
      <c r="I135" s="250"/>
      <c r="J135" s="246"/>
      <c r="K135" s="246"/>
      <c r="L135" s="251"/>
      <c r="M135" s="252"/>
      <c r="N135" s="253"/>
      <c r="O135" s="253"/>
      <c r="P135" s="253"/>
      <c r="Q135" s="253"/>
      <c r="R135" s="253"/>
      <c r="S135" s="253"/>
      <c r="T135" s="25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5" t="s">
        <v>128</v>
      </c>
      <c r="AU135" s="255" t="s">
        <v>86</v>
      </c>
      <c r="AV135" s="14" t="s">
        <v>86</v>
      </c>
      <c r="AW135" s="14" t="s">
        <v>32</v>
      </c>
      <c r="AX135" s="14" t="s">
        <v>84</v>
      </c>
      <c r="AY135" s="255" t="s">
        <v>119</v>
      </c>
    </row>
    <row r="136" s="2" customFormat="1" ht="16.5" customHeight="1">
      <c r="A136" s="39"/>
      <c r="B136" s="40"/>
      <c r="C136" s="220" t="s">
        <v>140</v>
      </c>
      <c r="D136" s="220" t="s">
        <v>122</v>
      </c>
      <c r="E136" s="221" t="s">
        <v>141</v>
      </c>
      <c r="F136" s="222" t="s">
        <v>142</v>
      </c>
      <c r="G136" s="223" t="s">
        <v>143</v>
      </c>
      <c r="H136" s="224">
        <v>1</v>
      </c>
      <c r="I136" s="225"/>
      <c r="J136" s="226">
        <f>ROUND(I136*H136,2)</f>
        <v>0</v>
      </c>
      <c r="K136" s="227"/>
      <c r="L136" s="45"/>
      <c r="M136" s="228" t="s">
        <v>1</v>
      </c>
      <c r="N136" s="229" t="s">
        <v>41</v>
      </c>
      <c r="O136" s="92"/>
      <c r="P136" s="230">
        <f>O136*H136</f>
        <v>0</v>
      </c>
      <c r="Q136" s="230">
        <v>0</v>
      </c>
      <c r="R136" s="230">
        <f>Q136*H136</f>
        <v>0</v>
      </c>
      <c r="S136" s="230">
        <v>0</v>
      </c>
      <c r="T136" s="231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2" t="s">
        <v>126</v>
      </c>
      <c r="AT136" s="232" t="s">
        <v>122</v>
      </c>
      <c r="AU136" s="232" t="s">
        <v>86</v>
      </c>
      <c r="AY136" s="18" t="s">
        <v>119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18" t="s">
        <v>84</v>
      </c>
      <c r="BK136" s="233">
        <f>ROUND(I136*H136,2)</f>
        <v>0</v>
      </c>
      <c r="BL136" s="18" t="s">
        <v>126</v>
      </c>
      <c r="BM136" s="232" t="s">
        <v>144</v>
      </c>
    </row>
    <row r="137" s="13" customFormat="1">
      <c r="A137" s="13"/>
      <c r="B137" s="234"/>
      <c r="C137" s="235"/>
      <c r="D137" s="236" t="s">
        <v>128</v>
      </c>
      <c r="E137" s="237" t="s">
        <v>1</v>
      </c>
      <c r="F137" s="238" t="s">
        <v>129</v>
      </c>
      <c r="G137" s="235"/>
      <c r="H137" s="237" t="s">
        <v>1</v>
      </c>
      <c r="I137" s="239"/>
      <c r="J137" s="235"/>
      <c r="K137" s="235"/>
      <c r="L137" s="240"/>
      <c r="M137" s="241"/>
      <c r="N137" s="242"/>
      <c r="O137" s="242"/>
      <c r="P137" s="242"/>
      <c r="Q137" s="242"/>
      <c r="R137" s="242"/>
      <c r="S137" s="242"/>
      <c r="T137" s="24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4" t="s">
        <v>128</v>
      </c>
      <c r="AU137" s="244" t="s">
        <v>86</v>
      </c>
      <c r="AV137" s="13" t="s">
        <v>84</v>
      </c>
      <c r="AW137" s="13" t="s">
        <v>32</v>
      </c>
      <c r="AX137" s="13" t="s">
        <v>76</v>
      </c>
      <c r="AY137" s="244" t="s">
        <v>119</v>
      </c>
    </row>
    <row r="138" s="13" customFormat="1">
      <c r="A138" s="13"/>
      <c r="B138" s="234"/>
      <c r="C138" s="235"/>
      <c r="D138" s="236" t="s">
        <v>128</v>
      </c>
      <c r="E138" s="237" t="s">
        <v>1</v>
      </c>
      <c r="F138" s="238" t="s">
        <v>145</v>
      </c>
      <c r="G138" s="235"/>
      <c r="H138" s="237" t="s">
        <v>1</v>
      </c>
      <c r="I138" s="239"/>
      <c r="J138" s="235"/>
      <c r="K138" s="235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128</v>
      </c>
      <c r="AU138" s="244" t="s">
        <v>86</v>
      </c>
      <c r="AV138" s="13" t="s">
        <v>84</v>
      </c>
      <c r="AW138" s="13" t="s">
        <v>32</v>
      </c>
      <c r="AX138" s="13" t="s">
        <v>76</v>
      </c>
      <c r="AY138" s="244" t="s">
        <v>119</v>
      </c>
    </row>
    <row r="139" s="13" customFormat="1">
      <c r="A139" s="13"/>
      <c r="B139" s="234"/>
      <c r="C139" s="235"/>
      <c r="D139" s="236" t="s">
        <v>128</v>
      </c>
      <c r="E139" s="237" t="s">
        <v>1</v>
      </c>
      <c r="F139" s="238" t="s">
        <v>146</v>
      </c>
      <c r="G139" s="235"/>
      <c r="H139" s="237" t="s">
        <v>1</v>
      </c>
      <c r="I139" s="239"/>
      <c r="J139" s="235"/>
      <c r="K139" s="235"/>
      <c r="L139" s="240"/>
      <c r="M139" s="241"/>
      <c r="N139" s="242"/>
      <c r="O139" s="242"/>
      <c r="P139" s="242"/>
      <c r="Q139" s="242"/>
      <c r="R139" s="242"/>
      <c r="S139" s="242"/>
      <c r="T139" s="24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4" t="s">
        <v>128</v>
      </c>
      <c r="AU139" s="244" t="s">
        <v>86</v>
      </c>
      <c r="AV139" s="13" t="s">
        <v>84</v>
      </c>
      <c r="AW139" s="13" t="s">
        <v>32</v>
      </c>
      <c r="AX139" s="13" t="s">
        <v>76</v>
      </c>
      <c r="AY139" s="244" t="s">
        <v>119</v>
      </c>
    </row>
    <row r="140" s="14" customFormat="1">
      <c r="A140" s="14"/>
      <c r="B140" s="245"/>
      <c r="C140" s="246"/>
      <c r="D140" s="236" t="s">
        <v>128</v>
      </c>
      <c r="E140" s="247" t="s">
        <v>1</v>
      </c>
      <c r="F140" s="248" t="s">
        <v>84</v>
      </c>
      <c r="G140" s="246"/>
      <c r="H140" s="249">
        <v>1</v>
      </c>
      <c r="I140" s="250"/>
      <c r="J140" s="246"/>
      <c r="K140" s="246"/>
      <c r="L140" s="251"/>
      <c r="M140" s="252"/>
      <c r="N140" s="253"/>
      <c r="O140" s="253"/>
      <c r="P140" s="253"/>
      <c r="Q140" s="253"/>
      <c r="R140" s="253"/>
      <c r="S140" s="253"/>
      <c r="T140" s="25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5" t="s">
        <v>128</v>
      </c>
      <c r="AU140" s="255" t="s">
        <v>86</v>
      </c>
      <c r="AV140" s="14" t="s">
        <v>86</v>
      </c>
      <c r="AW140" s="14" t="s">
        <v>32</v>
      </c>
      <c r="AX140" s="14" t="s">
        <v>84</v>
      </c>
      <c r="AY140" s="255" t="s">
        <v>119</v>
      </c>
    </row>
    <row r="141" s="12" customFormat="1" ht="22.8" customHeight="1">
      <c r="A141" s="12"/>
      <c r="B141" s="204"/>
      <c r="C141" s="205"/>
      <c r="D141" s="206" t="s">
        <v>75</v>
      </c>
      <c r="E141" s="218" t="s">
        <v>147</v>
      </c>
      <c r="F141" s="218" t="s">
        <v>148</v>
      </c>
      <c r="G141" s="205"/>
      <c r="H141" s="205"/>
      <c r="I141" s="208"/>
      <c r="J141" s="219">
        <f>BK141</f>
        <v>0</v>
      </c>
      <c r="K141" s="205"/>
      <c r="L141" s="210"/>
      <c r="M141" s="211"/>
      <c r="N141" s="212"/>
      <c r="O141" s="212"/>
      <c r="P141" s="213">
        <f>SUM(P142:P147)</f>
        <v>0</v>
      </c>
      <c r="Q141" s="212"/>
      <c r="R141" s="213">
        <f>SUM(R142:R147)</f>
        <v>0</v>
      </c>
      <c r="S141" s="212"/>
      <c r="T141" s="214">
        <f>SUM(T142:T147)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5" t="s">
        <v>118</v>
      </c>
      <c r="AT141" s="216" t="s">
        <v>75</v>
      </c>
      <c r="AU141" s="216" t="s">
        <v>84</v>
      </c>
      <c r="AY141" s="215" t="s">
        <v>119</v>
      </c>
      <c r="BK141" s="217">
        <f>SUM(BK142:BK147)</f>
        <v>0</v>
      </c>
    </row>
    <row r="142" s="2" customFormat="1" ht="16.5" customHeight="1">
      <c r="A142" s="39"/>
      <c r="B142" s="40"/>
      <c r="C142" s="220" t="s">
        <v>149</v>
      </c>
      <c r="D142" s="220" t="s">
        <v>122</v>
      </c>
      <c r="E142" s="221" t="s">
        <v>150</v>
      </c>
      <c r="F142" s="222" t="s">
        <v>148</v>
      </c>
      <c r="G142" s="223" t="s">
        <v>143</v>
      </c>
      <c r="H142" s="224">
        <v>1</v>
      </c>
      <c r="I142" s="225"/>
      <c r="J142" s="226">
        <f>ROUND(I142*H142,2)</f>
        <v>0</v>
      </c>
      <c r="K142" s="227"/>
      <c r="L142" s="45"/>
      <c r="M142" s="228" t="s">
        <v>1</v>
      </c>
      <c r="N142" s="229" t="s">
        <v>41</v>
      </c>
      <c r="O142" s="92"/>
      <c r="P142" s="230">
        <f>O142*H142</f>
        <v>0</v>
      </c>
      <c r="Q142" s="230">
        <v>0</v>
      </c>
      <c r="R142" s="230">
        <f>Q142*H142</f>
        <v>0</v>
      </c>
      <c r="S142" s="230">
        <v>0</v>
      </c>
      <c r="T142" s="231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2" t="s">
        <v>126</v>
      </c>
      <c r="AT142" s="232" t="s">
        <v>122</v>
      </c>
      <c r="AU142" s="232" t="s">
        <v>86</v>
      </c>
      <c r="AY142" s="18" t="s">
        <v>119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18" t="s">
        <v>84</v>
      </c>
      <c r="BK142" s="233">
        <f>ROUND(I142*H142,2)</f>
        <v>0</v>
      </c>
      <c r="BL142" s="18" t="s">
        <v>126</v>
      </c>
      <c r="BM142" s="232" t="s">
        <v>151</v>
      </c>
    </row>
    <row r="143" s="13" customFormat="1">
      <c r="A143" s="13"/>
      <c r="B143" s="234"/>
      <c r="C143" s="235"/>
      <c r="D143" s="236" t="s">
        <v>128</v>
      </c>
      <c r="E143" s="237" t="s">
        <v>1</v>
      </c>
      <c r="F143" s="238" t="s">
        <v>129</v>
      </c>
      <c r="G143" s="235"/>
      <c r="H143" s="237" t="s">
        <v>1</v>
      </c>
      <c r="I143" s="239"/>
      <c r="J143" s="235"/>
      <c r="K143" s="235"/>
      <c r="L143" s="240"/>
      <c r="M143" s="241"/>
      <c r="N143" s="242"/>
      <c r="O143" s="242"/>
      <c r="P143" s="242"/>
      <c r="Q143" s="242"/>
      <c r="R143" s="242"/>
      <c r="S143" s="242"/>
      <c r="T143" s="24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4" t="s">
        <v>128</v>
      </c>
      <c r="AU143" s="244" t="s">
        <v>86</v>
      </c>
      <c r="AV143" s="13" t="s">
        <v>84</v>
      </c>
      <c r="AW143" s="13" t="s">
        <v>32</v>
      </c>
      <c r="AX143" s="13" t="s">
        <v>76</v>
      </c>
      <c r="AY143" s="244" t="s">
        <v>119</v>
      </c>
    </row>
    <row r="144" s="13" customFormat="1">
      <c r="A144" s="13"/>
      <c r="B144" s="234"/>
      <c r="C144" s="235"/>
      <c r="D144" s="236" t="s">
        <v>128</v>
      </c>
      <c r="E144" s="237" t="s">
        <v>1</v>
      </c>
      <c r="F144" s="238" t="s">
        <v>152</v>
      </c>
      <c r="G144" s="235"/>
      <c r="H144" s="237" t="s">
        <v>1</v>
      </c>
      <c r="I144" s="239"/>
      <c r="J144" s="235"/>
      <c r="K144" s="235"/>
      <c r="L144" s="240"/>
      <c r="M144" s="241"/>
      <c r="N144" s="242"/>
      <c r="O144" s="242"/>
      <c r="P144" s="242"/>
      <c r="Q144" s="242"/>
      <c r="R144" s="242"/>
      <c r="S144" s="242"/>
      <c r="T144" s="24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4" t="s">
        <v>128</v>
      </c>
      <c r="AU144" s="244" t="s">
        <v>86</v>
      </c>
      <c r="AV144" s="13" t="s">
        <v>84</v>
      </c>
      <c r="AW144" s="13" t="s">
        <v>32</v>
      </c>
      <c r="AX144" s="13" t="s">
        <v>76</v>
      </c>
      <c r="AY144" s="244" t="s">
        <v>119</v>
      </c>
    </row>
    <row r="145" s="13" customFormat="1">
      <c r="A145" s="13"/>
      <c r="B145" s="234"/>
      <c r="C145" s="235"/>
      <c r="D145" s="236" t="s">
        <v>128</v>
      </c>
      <c r="E145" s="237" t="s">
        <v>1</v>
      </c>
      <c r="F145" s="238" t="s">
        <v>153</v>
      </c>
      <c r="G145" s="235"/>
      <c r="H145" s="237" t="s">
        <v>1</v>
      </c>
      <c r="I145" s="239"/>
      <c r="J145" s="235"/>
      <c r="K145" s="235"/>
      <c r="L145" s="240"/>
      <c r="M145" s="241"/>
      <c r="N145" s="242"/>
      <c r="O145" s="242"/>
      <c r="P145" s="242"/>
      <c r="Q145" s="242"/>
      <c r="R145" s="242"/>
      <c r="S145" s="242"/>
      <c r="T145" s="24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4" t="s">
        <v>128</v>
      </c>
      <c r="AU145" s="244" t="s">
        <v>86</v>
      </c>
      <c r="AV145" s="13" t="s">
        <v>84</v>
      </c>
      <c r="AW145" s="13" t="s">
        <v>32</v>
      </c>
      <c r="AX145" s="13" t="s">
        <v>76</v>
      </c>
      <c r="AY145" s="244" t="s">
        <v>119</v>
      </c>
    </row>
    <row r="146" s="13" customFormat="1">
      <c r="A146" s="13"/>
      <c r="B146" s="234"/>
      <c r="C146" s="235"/>
      <c r="D146" s="236" t="s">
        <v>128</v>
      </c>
      <c r="E146" s="237" t="s">
        <v>1</v>
      </c>
      <c r="F146" s="238" t="s">
        <v>154</v>
      </c>
      <c r="G146" s="235"/>
      <c r="H146" s="237" t="s">
        <v>1</v>
      </c>
      <c r="I146" s="239"/>
      <c r="J146" s="235"/>
      <c r="K146" s="235"/>
      <c r="L146" s="240"/>
      <c r="M146" s="241"/>
      <c r="N146" s="242"/>
      <c r="O146" s="242"/>
      <c r="P146" s="242"/>
      <c r="Q146" s="242"/>
      <c r="R146" s="242"/>
      <c r="S146" s="242"/>
      <c r="T146" s="24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4" t="s">
        <v>128</v>
      </c>
      <c r="AU146" s="244" t="s">
        <v>86</v>
      </c>
      <c r="AV146" s="13" t="s">
        <v>84</v>
      </c>
      <c r="AW146" s="13" t="s">
        <v>32</v>
      </c>
      <c r="AX146" s="13" t="s">
        <v>76</v>
      </c>
      <c r="AY146" s="244" t="s">
        <v>119</v>
      </c>
    </row>
    <row r="147" s="14" customFormat="1">
      <c r="A147" s="14"/>
      <c r="B147" s="245"/>
      <c r="C147" s="246"/>
      <c r="D147" s="236" t="s">
        <v>128</v>
      </c>
      <c r="E147" s="247" t="s">
        <v>1</v>
      </c>
      <c r="F147" s="248" t="s">
        <v>84</v>
      </c>
      <c r="G147" s="246"/>
      <c r="H147" s="249">
        <v>1</v>
      </c>
      <c r="I147" s="250"/>
      <c r="J147" s="246"/>
      <c r="K147" s="246"/>
      <c r="L147" s="251"/>
      <c r="M147" s="252"/>
      <c r="N147" s="253"/>
      <c r="O147" s="253"/>
      <c r="P147" s="253"/>
      <c r="Q147" s="253"/>
      <c r="R147" s="253"/>
      <c r="S147" s="253"/>
      <c r="T147" s="25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5" t="s">
        <v>128</v>
      </c>
      <c r="AU147" s="255" t="s">
        <v>86</v>
      </c>
      <c r="AV147" s="14" t="s">
        <v>86</v>
      </c>
      <c r="AW147" s="14" t="s">
        <v>32</v>
      </c>
      <c r="AX147" s="14" t="s">
        <v>84</v>
      </c>
      <c r="AY147" s="255" t="s">
        <v>119</v>
      </c>
    </row>
    <row r="148" s="12" customFormat="1" ht="22.8" customHeight="1">
      <c r="A148" s="12"/>
      <c r="B148" s="204"/>
      <c r="C148" s="205"/>
      <c r="D148" s="206" t="s">
        <v>75</v>
      </c>
      <c r="E148" s="218" t="s">
        <v>155</v>
      </c>
      <c r="F148" s="218" t="s">
        <v>156</v>
      </c>
      <c r="G148" s="205"/>
      <c r="H148" s="205"/>
      <c r="I148" s="208"/>
      <c r="J148" s="219">
        <f>BK148</f>
        <v>0</v>
      </c>
      <c r="K148" s="205"/>
      <c r="L148" s="210"/>
      <c r="M148" s="211"/>
      <c r="N148" s="212"/>
      <c r="O148" s="212"/>
      <c r="P148" s="213">
        <f>SUM(P149:P168)</f>
        <v>0</v>
      </c>
      <c r="Q148" s="212"/>
      <c r="R148" s="213">
        <f>SUM(R149:R168)</f>
        <v>0</v>
      </c>
      <c r="S148" s="212"/>
      <c r="T148" s="214">
        <f>SUM(T149:T168)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5" t="s">
        <v>118</v>
      </c>
      <c r="AT148" s="216" t="s">
        <v>75</v>
      </c>
      <c r="AU148" s="216" t="s">
        <v>84</v>
      </c>
      <c r="AY148" s="215" t="s">
        <v>119</v>
      </c>
      <c r="BK148" s="217">
        <f>SUM(BK149:BK168)</f>
        <v>0</v>
      </c>
    </row>
    <row r="149" s="2" customFormat="1" ht="16.5" customHeight="1">
      <c r="A149" s="39"/>
      <c r="B149" s="40"/>
      <c r="C149" s="220" t="s">
        <v>118</v>
      </c>
      <c r="D149" s="220" t="s">
        <v>122</v>
      </c>
      <c r="E149" s="221" t="s">
        <v>157</v>
      </c>
      <c r="F149" s="222" t="s">
        <v>158</v>
      </c>
      <c r="G149" s="223" t="s">
        <v>143</v>
      </c>
      <c r="H149" s="224">
        <v>1</v>
      </c>
      <c r="I149" s="225"/>
      <c r="J149" s="226">
        <f>ROUND(I149*H149,2)</f>
        <v>0</v>
      </c>
      <c r="K149" s="227"/>
      <c r="L149" s="45"/>
      <c r="M149" s="228" t="s">
        <v>1</v>
      </c>
      <c r="N149" s="229" t="s">
        <v>41</v>
      </c>
      <c r="O149" s="92"/>
      <c r="P149" s="230">
        <f>O149*H149</f>
        <v>0</v>
      </c>
      <c r="Q149" s="230">
        <v>0</v>
      </c>
      <c r="R149" s="230">
        <f>Q149*H149</f>
        <v>0</v>
      </c>
      <c r="S149" s="230">
        <v>0</v>
      </c>
      <c r="T149" s="231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2" t="s">
        <v>126</v>
      </c>
      <c r="AT149" s="232" t="s">
        <v>122</v>
      </c>
      <c r="AU149" s="232" t="s">
        <v>86</v>
      </c>
      <c r="AY149" s="18" t="s">
        <v>119</v>
      </c>
      <c r="BE149" s="233">
        <f>IF(N149="základní",J149,0)</f>
        <v>0</v>
      </c>
      <c r="BF149" s="233">
        <f>IF(N149="snížená",J149,0)</f>
        <v>0</v>
      </c>
      <c r="BG149" s="233">
        <f>IF(N149="zákl. přenesená",J149,0)</f>
        <v>0</v>
      </c>
      <c r="BH149" s="233">
        <f>IF(N149="sníž. přenesená",J149,0)</f>
        <v>0</v>
      </c>
      <c r="BI149" s="233">
        <f>IF(N149="nulová",J149,0)</f>
        <v>0</v>
      </c>
      <c r="BJ149" s="18" t="s">
        <v>84</v>
      </c>
      <c r="BK149" s="233">
        <f>ROUND(I149*H149,2)</f>
        <v>0</v>
      </c>
      <c r="BL149" s="18" t="s">
        <v>126</v>
      </c>
      <c r="BM149" s="232" t="s">
        <v>159</v>
      </c>
    </row>
    <row r="150" s="13" customFormat="1">
      <c r="A150" s="13"/>
      <c r="B150" s="234"/>
      <c r="C150" s="235"/>
      <c r="D150" s="236" t="s">
        <v>128</v>
      </c>
      <c r="E150" s="237" t="s">
        <v>1</v>
      </c>
      <c r="F150" s="238" t="s">
        <v>129</v>
      </c>
      <c r="G150" s="235"/>
      <c r="H150" s="237" t="s">
        <v>1</v>
      </c>
      <c r="I150" s="239"/>
      <c r="J150" s="235"/>
      <c r="K150" s="235"/>
      <c r="L150" s="240"/>
      <c r="M150" s="241"/>
      <c r="N150" s="242"/>
      <c r="O150" s="242"/>
      <c r="P150" s="242"/>
      <c r="Q150" s="242"/>
      <c r="R150" s="242"/>
      <c r="S150" s="242"/>
      <c r="T150" s="24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4" t="s">
        <v>128</v>
      </c>
      <c r="AU150" s="244" t="s">
        <v>86</v>
      </c>
      <c r="AV150" s="13" t="s">
        <v>84</v>
      </c>
      <c r="AW150" s="13" t="s">
        <v>32</v>
      </c>
      <c r="AX150" s="13" t="s">
        <v>76</v>
      </c>
      <c r="AY150" s="244" t="s">
        <v>119</v>
      </c>
    </row>
    <row r="151" s="13" customFormat="1">
      <c r="A151" s="13"/>
      <c r="B151" s="234"/>
      <c r="C151" s="235"/>
      <c r="D151" s="236" t="s">
        <v>128</v>
      </c>
      <c r="E151" s="237" t="s">
        <v>1</v>
      </c>
      <c r="F151" s="238" t="s">
        <v>160</v>
      </c>
      <c r="G151" s="235"/>
      <c r="H151" s="237" t="s">
        <v>1</v>
      </c>
      <c r="I151" s="239"/>
      <c r="J151" s="235"/>
      <c r="K151" s="235"/>
      <c r="L151" s="240"/>
      <c r="M151" s="241"/>
      <c r="N151" s="242"/>
      <c r="O151" s="242"/>
      <c r="P151" s="242"/>
      <c r="Q151" s="242"/>
      <c r="R151" s="242"/>
      <c r="S151" s="242"/>
      <c r="T151" s="24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4" t="s">
        <v>128</v>
      </c>
      <c r="AU151" s="244" t="s">
        <v>86</v>
      </c>
      <c r="AV151" s="13" t="s">
        <v>84</v>
      </c>
      <c r="AW151" s="13" t="s">
        <v>32</v>
      </c>
      <c r="AX151" s="13" t="s">
        <v>76</v>
      </c>
      <c r="AY151" s="244" t="s">
        <v>119</v>
      </c>
    </row>
    <row r="152" s="13" customFormat="1">
      <c r="A152" s="13"/>
      <c r="B152" s="234"/>
      <c r="C152" s="235"/>
      <c r="D152" s="236" t="s">
        <v>128</v>
      </c>
      <c r="E152" s="237" t="s">
        <v>1</v>
      </c>
      <c r="F152" s="238" t="s">
        <v>161</v>
      </c>
      <c r="G152" s="235"/>
      <c r="H152" s="237" t="s">
        <v>1</v>
      </c>
      <c r="I152" s="239"/>
      <c r="J152" s="235"/>
      <c r="K152" s="235"/>
      <c r="L152" s="240"/>
      <c r="M152" s="241"/>
      <c r="N152" s="242"/>
      <c r="O152" s="242"/>
      <c r="P152" s="242"/>
      <c r="Q152" s="242"/>
      <c r="R152" s="242"/>
      <c r="S152" s="242"/>
      <c r="T152" s="24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4" t="s">
        <v>128</v>
      </c>
      <c r="AU152" s="244" t="s">
        <v>86</v>
      </c>
      <c r="AV152" s="13" t="s">
        <v>84</v>
      </c>
      <c r="AW152" s="13" t="s">
        <v>32</v>
      </c>
      <c r="AX152" s="13" t="s">
        <v>76</v>
      </c>
      <c r="AY152" s="244" t="s">
        <v>119</v>
      </c>
    </row>
    <row r="153" s="13" customFormat="1">
      <c r="A153" s="13"/>
      <c r="B153" s="234"/>
      <c r="C153" s="235"/>
      <c r="D153" s="236" t="s">
        <v>128</v>
      </c>
      <c r="E153" s="237" t="s">
        <v>1</v>
      </c>
      <c r="F153" s="238" t="s">
        <v>162</v>
      </c>
      <c r="G153" s="235"/>
      <c r="H153" s="237" t="s">
        <v>1</v>
      </c>
      <c r="I153" s="239"/>
      <c r="J153" s="235"/>
      <c r="K153" s="235"/>
      <c r="L153" s="240"/>
      <c r="M153" s="241"/>
      <c r="N153" s="242"/>
      <c r="O153" s="242"/>
      <c r="P153" s="242"/>
      <c r="Q153" s="242"/>
      <c r="R153" s="242"/>
      <c r="S153" s="242"/>
      <c r="T153" s="24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4" t="s">
        <v>128</v>
      </c>
      <c r="AU153" s="244" t="s">
        <v>86</v>
      </c>
      <c r="AV153" s="13" t="s">
        <v>84</v>
      </c>
      <c r="AW153" s="13" t="s">
        <v>32</v>
      </c>
      <c r="AX153" s="13" t="s">
        <v>76</v>
      </c>
      <c r="AY153" s="244" t="s">
        <v>119</v>
      </c>
    </row>
    <row r="154" s="13" customFormat="1">
      <c r="A154" s="13"/>
      <c r="B154" s="234"/>
      <c r="C154" s="235"/>
      <c r="D154" s="236" t="s">
        <v>128</v>
      </c>
      <c r="E154" s="237" t="s">
        <v>1</v>
      </c>
      <c r="F154" s="238" t="s">
        <v>163</v>
      </c>
      <c r="G154" s="235"/>
      <c r="H154" s="237" t="s">
        <v>1</v>
      </c>
      <c r="I154" s="239"/>
      <c r="J154" s="235"/>
      <c r="K154" s="235"/>
      <c r="L154" s="240"/>
      <c r="M154" s="241"/>
      <c r="N154" s="242"/>
      <c r="O154" s="242"/>
      <c r="P154" s="242"/>
      <c r="Q154" s="242"/>
      <c r="R154" s="242"/>
      <c r="S154" s="242"/>
      <c r="T154" s="24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4" t="s">
        <v>128</v>
      </c>
      <c r="AU154" s="244" t="s">
        <v>86</v>
      </c>
      <c r="AV154" s="13" t="s">
        <v>84</v>
      </c>
      <c r="AW154" s="13" t="s">
        <v>32</v>
      </c>
      <c r="AX154" s="13" t="s">
        <v>76</v>
      </c>
      <c r="AY154" s="244" t="s">
        <v>119</v>
      </c>
    </row>
    <row r="155" s="13" customFormat="1">
      <c r="A155" s="13"/>
      <c r="B155" s="234"/>
      <c r="C155" s="235"/>
      <c r="D155" s="236" t="s">
        <v>128</v>
      </c>
      <c r="E155" s="237" t="s">
        <v>1</v>
      </c>
      <c r="F155" s="238" t="s">
        <v>164</v>
      </c>
      <c r="G155" s="235"/>
      <c r="H155" s="237" t="s">
        <v>1</v>
      </c>
      <c r="I155" s="239"/>
      <c r="J155" s="235"/>
      <c r="K155" s="235"/>
      <c r="L155" s="240"/>
      <c r="M155" s="241"/>
      <c r="N155" s="242"/>
      <c r="O155" s="242"/>
      <c r="P155" s="242"/>
      <c r="Q155" s="242"/>
      <c r="R155" s="242"/>
      <c r="S155" s="242"/>
      <c r="T155" s="24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4" t="s">
        <v>128</v>
      </c>
      <c r="AU155" s="244" t="s">
        <v>86</v>
      </c>
      <c r="AV155" s="13" t="s">
        <v>84</v>
      </c>
      <c r="AW155" s="13" t="s">
        <v>32</v>
      </c>
      <c r="AX155" s="13" t="s">
        <v>76</v>
      </c>
      <c r="AY155" s="244" t="s">
        <v>119</v>
      </c>
    </row>
    <row r="156" s="13" customFormat="1">
      <c r="A156" s="13"/>
      <c r="B156" s="234"/>
      <c r="C156" s="235"/>
      <c r="D156" s="236" t="s">
        <v>128</v>
      </c>
      <c r="E156" s="237" t="s">
        <v>1</v>
      </c>
      <c r="F156" s="238" t="s">
        <v>165</v>
      </c>
      <c r="G156" s="235"/>
      <c r="H156" s="237" t="s">
        <v>1</v>
      </c>
      <c r="I156" s="239"/>
      <c r="J156" s="235"/>
      <c r="K156" s="235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128</v>
      </c>
      <c r="AU156" s="244" t="s">
        <v>86</v>
      </c>
      <c r="AV156" s="13" t="s">
        <v>84</v>
      </c>
      <c r="AW156" s="13" t="s">
        <v>32</v>
      </c>
      <c r="AX156" s="13" t="s">
        <v>76</v>
      </c>
      <c r="AY156" s="244" t="s">
        <v>119</v>
      </c>
    </row>
    <row r="157" s="14" customFormat="1">
      <c r="A157" s="14"/>
      <c r="B157" s="245"/>
      <c r="C157" s="246"/>
      <c r="D157" s="236" t="s">
        <v>128</v>
      </c>
      <c r="E157" s="247" t="s">
        <v>1</v>
      </c>
      <c r="F157" s="248" t="s">
        <v>166</v>
      </c>
      <c r="G157" s="246"/>
      <c r="H157" s="249">
        <v>1</v>
      </c>
      <c r="I157" s="250"/>
      <c r="J157" s="246"/>
      <c r="K157" s="246"/>
      <c r="L157" s="251"/>
      <c r="M157" s="252"/>
      <c r="N157" s="253"/>
      <c r="O157" s="253"/>
      <c r="P157" s="253"/>
      <c r="Q157" s="253"/>
      <c r="R157" s="253"/>
      <c r="S157" s="253"/>
      <c r="T157" s="25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5" t="s">
        <v>128</v>
      </c>
      <c r="AU157" s="255" t="s">
        <v>86</v>
      </c>
      <c r="AV157" s="14" t="s">
        <v>86</v>
      </c>
      <c r="AW157" s="14" t="s">
        <v>32</v>
      </c>
      <c r="AX157" s="14" t="s">
        <v>84</v>
      </c>
      <c r="AY157" s="255" t="s">
        <v>119</v>
      </c>
    </row>
    <row r="158" s="2" customFormat="1" ht="16.5" customHeight="1">
      <c r="A158" s="39"/>
      <c r="B158" s="40"/>
      <c r="C158" s="220" t="s">
        <v>167</v>
      </c>
      <c r="D158" s="220" t="s">
        <v>122</v>
      </c>
      <c r="E158" s="221" t="s">
        <v>168</v>
      </c>
      <c r="F158" s="222" t="s">
        <v>169</v>
      </c>
      <c r="G158" s="223" t="s">
        <v>143</v>
      </c>
      <c r="H158" s="224">
        <v>1</v>
      </c>
      <c r="I158" s="225"/>
      <c r="J158" s="226">
        <f>ROUND(I158*H158,2)</f>
        <v>0</v>
      </c>
      <c r="K158" s="227"/>
      <c r="L158" s="45"/>
      <c r="M158" s="228" t="s">
        <v>1</v>
      </c>
      <c r="N158" s="229" t="s">
        <v>41</v>
      </c>
      <c r="O158" s="92"/>
      <c r="P158" s="230">
        <f>O158*H158</f>
        <v>0</v>
      </c>
      <c r="Q158" s="230">
        <v>0</v>
      </c>
      <c r="R158" s="230">
        <f>Q158*H158</f>
        <v>0</v>
      </c>
      <c r="S158" s="230">
        <v>0</v>
      </c>
      <c r="T158" s="231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2" t="s">
        <v>126</v>
      </c>
      <c r="AT158" s="232" t="s">
        <v>122</v>
      </c>
      <c r="AU158" s="232" t="s">
        <v>86</v>
      </c>
      <c r="AY158" s="18" t="s">
        <v>119</v>
      </c>
      <c r="BE158" s="233">
        <f>IF(N158="základní",J158,0)</f>
        <v>0</v>
      </c>
      <c r="BF158" s="233">
        <f>IF(N158="snížená",J158,0)</f>
        <v>0</v>
      </c>
      <c r="BG158" s="233">
        <f>IF(N158="zákl. přenesená",J158,0)</f>
        <v>0</v>
      </c>
      <c r="BH158" s="233">
        <f>IF(N158="sníž. přenesená",J158,0)</f>
        <v>0</v>
      </c>
      <c r="BI158" s="233">
        <f>IF(N158="nulová",J158,0)</f>
        <v>0</v>
      </c>
      <c r="BJ158" s="18" t="s">
        <v>84</v>
      </c>
      <c r="BK158" s="233">
        <f>ROUND(I158*H158,2)</f>
        <v>0</v>
      </c>
      <c r="BL158" s="18" t="s">
        <v>126</v>
      </c>
      <c r="BM158" s="232" t="s">
        <v>170</v>
      </c>
    </row>
    <row r="159" s="13" customFormat="1">
      <c r="A159" s="13"/>
      <c r="B159" s="234"/>
      <c r="C159" s="235"/>
      <c r="D159" s="236" t="s">
        <v>128</v>
      </c>
      <c r="E159" s="237" t="s">
        <v>1</v>
      </c>
      <c r="F159" s="238" t="s">
        <v>129</v>
      </c>
      <c r="G159" s="235"/>
      <c r="H159" s="237" t="s">
        <v>1</v>
      </c>
      <c r="I159" s="239"/>
      <c r="J159" s="235"/>
      <c r="K159" s="235"/>
      <c r="L159" s="240"/>
      <c r="M159" s="241"/>
      <c r="N159" s="242"/>
      <c r="O159" s="242"/>
      <c r="P159" s="242"/>
      <c r="Q159" s="242"/>
      <c r="R159" s="242"/>
      <c r="S159" s="242"/>
      <c r="T159" s="24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4" t="s">
        <v>128</v>
      </c>
      <c r="AU159" s="244" t="s">
        <v>86</v>
      </c>
      <c r="AV159" s="13" t="s">
        <v>84</v>
      </c>
      <c r="AW159" s="13" t="s">
        <v>32</v>
      </c>
      <c r="AX159" s="13" t="s">
        <v>76</v>
      </c>
      <c r="AY159" s="244" t="s">
        <v>119</v>
      </c>
    </row>
    <row r="160" s="13" customFormat="1">
      <c r="A160" s="13"/>
      <c r="B160" s="234"/>
      <c r="C160" s="235"/>
      <c r="D160" s="236" t="s">
        <v>128</v>
      </c>
      <c r="E160" s="237" t="s">
        <v>1</v>
      </c>
      <c r="F160" s="238" t="s">
        <v>171</v>
      </c>
      <c r="G160" s="235"/>
      <c r="H160" s="237" t="s">
        <v>1</v>
      </c>
      <c r="I160" s="239"/>
      <c r="J160" s="235"/>
      <c r="K160" s="235"/>
      <c r="L160" s="240"/>
      <c r="M160" s="241"/>
      <c r="N160" s="242"/>
      <c r="O160" s="242"/>
      <c r="P160" s="242"/>
      <c r="Q160" s="242"/>
      <c r="R160" s="242"/>
      <c r="S160" s="242"/>
      <c r="T160" s="24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4" t="s">
        <v>128</v>
      </c>
      <c r="AU160" s="244" t="s">
        <v>86</v>
      </c>
      <c r="AV160" s="13" t="s">
        <v>84</v>
      </c>
      <c r="AW160" s="13" t="s">
        <v>32</v>
      </c>
      <c r="AX160" s="13" t="s">
        <v>76</v>
      </c>
      <c r="AY160" s="244" t="s">
        <v>119</v>
      </c>
    </row>
    <row r="161" s="13" customFormat="1">
      <c r="A161" s="13"/>
      <c r="B161" s="234"/>
      <c r="C161" s="235"/>
      <c r="D161" s="236" t="s">
        <v>128</v>
      </c>
      <c r="E161" s="237" t="s">
        <v>1</v>
      </c>
      <c r="F161" s="238" t="s">
        <v>172</v>
      </c>
      <c r="G161" s="235"/>
      <c r="H161" s="237" t="s">
        <v>1</v>
      </c>
      <c r="I161" s="239"/>
      <c r="J161" s="235"/>
      <c r="K161" s="235"/>
      <c r="L161" s="240"/>
      <c r="M161" s="241"/>
      <c r="N161" s="242"/>
      <c r="O161" s="242"/>
      <c r="P161" s="242"/>
      <c r="Q161" s="242"/>
      <c r="R161" s="242"/>
      <c r="S161" s="242"/>
      <c r="T161" s="24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4" t="s">
        <v>128</v>
      </c>
      <c r="AU161" s="244" t="s">
        <v>86</v>
      </c>
      <c r="AV161" s="13" t="s">
        <v>84</v>
      </c>
      <c r="AW161" s="13" t="s">
        <v>32</v>
      </c>
      <c r="AX161" s="13" t="s">
        <v>76</v>
      </c>
      <c r="AY161" s="244" t="s">
        <v>119</v>
      </c>
    </row>
    <row r="162" s="13" customFormat="1">
      <c r="A162" s="13"/>
      <c r="B162" s="234"/>
      <c r="C162" s="235"/>
      <c r="D162" s="236" t="s">
        <v>128</v>
      </c>
      <c r="E162" s="237" t="s">
        <v>1</v>
      </c>
      <c r="F162" s="238" t="s">
        <v>173</v>
      </c>
      <c r="G162" s="235"/>
      <c r="H162" s="237" t="s">
        <v>1</v>
      </c>
      <c r="I162" s="239"/>
      <c r="J162" s="235"/>
      <c r="K162" s="235"/>
      <c r="L162" s="240"/>
      <c r="M162" s="241"/>
      <c r="N162" s="242"/>
      <c r="O162" s="242"/>
      <c r="P162" s="242"/>
      <c r="Q162" s="242"/>
      <c r="R162" s="242"/>
      <c r="S162" s="242"/>
      <c r="T162" s="24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4" t="s">
        <v>128</v>
      </c>
      <c r="AU162" s="244" t="s">
        <v>86</v>
      </c>
      <c r="AV162" s="13" t="s">
        <v>84</v>
      </c>
      <c r="AW162" s="13" t="s">
        <v>32</v>
      </c>
      <c r="AX162" s="13" t="s">
        <v>76</v>
      </c>
      <c r="AY162" s="244" t="s">
        <v>119</v>
      </c>
    </row>
    <row r="163" s="14" customFormat="1">
      <c r="A163" s="14"/>
      <c r="B163" s="245"/>
      <c r="C163" s="246"/>
      <c r="D163" s="236" t="s">
        <v>128</v>
      </c>
      <c r="E163" s="247" t="s">
        <v>1</v>
      </c>
      <c r="F163" s="248" t="s">
        <v>166</v>
      </c>
      <c r="G163" s="246"/>
      <c r="H163" s="249">
        <v>1</v>
      </c>
      <c r="I163" s="250"/>
      <c r="J163" s="246"/>
      <c r="K163" s="246"/>
      <c r="L163" s="251"/>
      <c r="M163" s="252"/>
      <c r="N163" s="253"/>
      <c r="O163" s="253"/>
      <c r="P163" s="253"/>
      <c r="Q163" s="253"/>
      <c r="R163" s="253"/>
      <c r="S163" s="253"/>
      <c r="T163" s="25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5" t="s">
        <v>128</v>
      </c>
      <c r="AU163" s="255" t="s">
        <v>86</v>
      </c>
      <c r="AV163" s="14" t="s">
        <v>86</v>
      </c>
      <c r="AW163" s="14" t="s">
        <v>32</v>
      </c>
      <c r="AX163" s="14" t="s">
        <v>84</v>
      </c>
      <c r="AY163" s="255" t="s">
        <v>119</v>
      </c>
    </row>
    <row r="164" s="2" customFormat="1" ht="16.5" customHeight="1">
      <c r="A164" s="39"/>
      <c r="B164" s="40"/>
      <c r="C164" s="220" t="s">
        <v>174</v>
      </c>
      <c r="D164" s="220" t="s">
        <v>122</v>
      </c>
      <c r="E164" s="221" t="s">
        <v>175</v>
      </c>
      <c r="F164" s="222" t="s">
        <v>176</v>
      </c>
      <c r="G164" s="223" t="s">
        <v>135</v>
      </c>
      <c r="H164" s="224">
        <v>1</v>
      </c>
      <c r="I164" s="225"/>
      <c r="J164" s="226">
        <f>ROUND(I164*H164,2)</f>
        <v>0</v>
      </c>
      <c r="K164" s="227"/>
      <c r="L164" s="45"/>
      <c r="M164" s="228" t="s">
        <v>1</v>
      </c>
      <c r="N164" s="229" t="s">
        <v>41</v>
      </c>
      <c r="O164" s="92"/>
      <c r="P164" s="230">
        <f>O164*H164</f>
        <v>0</v>
      </c>
      <c r="Q164" s="230">
        <v>0</v>
      </c>
      <c r="R164" s="230">
        <f>Q164*H164</f>
        <v>0</v>
      </c>
      <c r="S164" s="230">
        <v>0</v>
      </c>
      <c r="T164" s="231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2" t="s">
        <v>126</v>
      </c>
      <c r="AT164" s="232" t="s">
        <v>122</v>
      </c>
      <c r="AU164" s="232" t="s">
        <v>86</v>
      </c>
      <c r="AY164" s="18" t="s">
        <v>119</v>
      </c>
      <c r="BE164" s="233">
        <f>IF(N164="základní",J164,0)</f>
        <v>0</v>
      </c>
      <c r="BF164" s="233">
        <f>IF(N164="snížená",J164,0)</f>
        <v>0</v>
      </c>
      <c r="BG164" s="233">
        <f>IF(N164="zákl. přenesená",J164,0)</f>
        <v>0</v>
      </c>
      <c r="BH164" s="233">
        <f>IF(N164="sníž. přenesená",J164,0)</f>
        <v>0</v>
      </c>
      <c r="BI164" s="233">
        <f>IF(N164="nulová",J164,0)</f>
        <v>0</v>
      </c>
      <c r="BJ164" s="18" t="s">
        <v>84</v>
      </c>
      <c r="BK164" s="233">
        <f>ROUND(I164*H164,2)</f>
        <v>0</v>
      </c>
      <c r="BL164" s="18" t="s">
        <v>126</v>
      </c>
      <c r="BM164" s="232" t="s">
        <v>177</v>
      </c>
    </row>
    <row r="165" s="13" customFormat="1">
      <c r="A165" s="13"/>
      <c r="B165" s="234"/>
      <c r="C165" s="235"/>
      <c r="D165" s="236" t="s">
        <v>128</v>
      </c>
      <c r="E165" s="237" t="s">
        <v>1</v>
      </c>
      <c r="F165" s="238" t="s">
        <v>129</v>
      </c>
      <c r="G165" s="235"/>
      <c r="H165" s="237" t="s">
        <v>1</v>
      </c>
      <c r="I165" s="239"/>
      <c r="J165" s="235"/>
      <c r="K165" s="235"/>
      <c r="L165" s="240"/>
      <c r="M165" s="241"/>
      <c r="N165" s="242"/>
      <c r="O165" s="242"/>
      <c r="P165" s="242"/>
      <c r="Q165" s="242"/>
      <c r="R165" s="242"/>
      <c r="S165" s="242"/>
      <c r="T165" s="24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4" t="s">
        <v>128</v>
      </c>
      <c r="AU165" s="244" t="s">
        <v>86</v>
      </c>
      <c r="AV165" s="13" t="s">
        <v>84</v>
      </c>
      <c r="AW165" s="13" t="s">
        <v>32</v>
      </c>
      <c r="AX165" s="13" t="s">
        <v>76</v>
      </c>
      <c r="AY165" s="244" t="s">
        <v>119</v>
      </c>
    </row>
    <row r="166" s="13" customFormat="1">
      <c r="A166" s="13"/>
      <c r="B166" s="234"/>
      <c r="C166" s="235"/>
      <c r="D166" s="236" t="s">
        <v>128</v>
      </c>
      <c r="E166" s="237" t="s">
        <v>1</v>
      </c>
      <c r="F166" s="238" t="s">
        <v>178</v>
      </c>
      <c r="G166" s="235"/>
      <c r="H166" s="237" t="s">
        <v>1</v>
      </c>
      <c r="I166" s="239"/>
      <c r="J166" s="235"/>
      <c r="K166" s="235"/>
      <c r="L166" s="240"/>
      <c r="M166" s="241"/>
      <c r="N166" s="242"/>
      <c r="O166" s="242"/>
      <c r="P166" s="242"/>
      <c r="Q166" s="242"/>
      <c r="R166" s="242"/>
      <c r="S166" s="242"/>
      <c r="T166" s="24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4" t="s">
        <v>128</v>
      </c>
      <c r="AU166" s="244" t="s">
        <v>86</v>
      </c>
      <c r="AV166" s="13" t="s">
        <v>84</v>
      </c>
      <c r="AW166" s="13" t="s">
        <v>32</v>
      </c>
      <c r="AX166" s="13" t="s">
        <v>76</v>
      </c>
      <c r="AY166" s="244" t="s">
        <v>119</v>
      </c>
    </row>
    <row r="167" s="13" customFormat="1">
      <c r="A167" s="13"/>
      <c r="B167" s="234"/>
      <c r="C167" s="235"/>
      <c r="D167" s="236" t="s">
        <v>128</v>
      </c>
      <c r="E167" s="237" t="s">
        <v>1</v>
      </c>
      <c r="F167" s="238" t="s">
        <v>179</v>
      </c>
      <c r="G167" s="235"/>
      <c r="H167" s="237" t="s">
        <v>1</v>
      </c>
      <c r="I167" s="239"/>
      <c r="J167" s="235"/>
      <c r="K167" s="235"/>
      <c r="L167" s="240"/>
      <c r="M167" s="241"/>
      <c r="N167" s="242"/>
      <c r="O167" s="242"/>
      <c r="P167" s="242"/>
      <c r="Q167" s="242"/>
      <c r="R167" s="242"/>
      <c r="S167" s="242"/>
      <c r="T167" s="24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4" t="s">
        <v>128</v>
      </c>
      <c r="AU167" s="244" t="s">
        <v>86</v>
      </c>
      <c r="AV167" s="13" t="s">
        <v>84</v>
      </c>
      <c r="AW167" s="13" t="s">
        <v>32</v>
      </c>
      <c r="AX167" s="13" t="s">
        <v>76</v>
      </c>
      <c r="AY167" s="244" t="s">
        <v>119</v>
      </c>
    </row>
    <row r="168" s="14" customFormat="1">
      <c r="A168" s="14"/>
      <c r="B168" s="245"/>
      <c r="C168" s="246"/>
      <c r="D168" s="236" t="s">
        <v>128</v>
      </c>
      <c r="E168" s="247" t="s">
        <v>1</v>
      </c>
      <c r="F168" s="248" t="s">
        <v>84</v>
      </c>
      <c r="G168" s="246"/>
      <c r="H168" s="249">
        <v>1</v>
      </c>
      <c r="I168" s="250"/>
      <c r="J168" s="246"/>
      <c r="K168" s="246"/>
      <c r="L168" s="251"/>
      <c r="M168" s="252"/>
      <c r="N168" s="253"/>
      <c r="O168" s="253"/>
      <c r="P168" s="253"/>
      <c r="Q168" s="253"/>
      <c r="R168" s="253"/>
      <c r="S168" s="253"/>
      <c r="T168" s="25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5" t="s">
        <v>128</v>
      </c>
      <c r="AU168" s="255" t="s">
        <v>86</v>
      </c>
      <c r="AV168" s="14" t="s">
        <v>86</v>
      </c>
      <c r="AW168" s="14" t="s">
        <v>32</v>
      </c>
      <c r="AX168" s="14" t="s">
        <v>84</v>
      </c>
      <c r="AY168" s="255" t="s">
        <v>119</v>
      </c>
    </row>
    <row r="169" s="12" customFormat="1" ht="22.8" customHeight="1">
      <c r="A169" s="12"/>
      <c r="B169" s="204"/>
      <c r="C169" s="205"/>
      <c r="D169" s="206" t="s">
        <v>75</v>
      </c>
      <c r="E169" s="218" t="s">
        <v>180</v>
      </c>
      <c r="F169" s="218" t="s">
        <v>181</v>
      </c>
      <c r="G169" s="205"/>
      <c r="H169" s="205"/>
      <c r="I169" s="208"/>
      <c r="J169" s="219">
        <f>BK169</f>
        <v>0</v>
      </c>
      <c r="K169" s="205"/>
      <c r="L169" s="210"/>
      <c r="M169" s="211"/>
      <c r="N169" s="212"/>
      <c r="O169" s="212"/>
      <c r="P169" s="213">
        <f>SUM(P170:P190)</f>
        <v>0</v>
      </c>
      <c r="Q169" s="212"/>
      <c r="R169" s="213">
        <f>SUM(R170:R190)</f>
        <v>0</v>
      </c>
      <c r="S169" s="212"/>
      <c r="T169" s="214">
        <f>SUM(T170:T190)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5" t="s">
        <v>118</v>
      </c>
      <c r="AT169" s="216" t="s">
        <v>75</v>
      </c>
      <c r="AU169" s="216" t="s">
        <v>84</v>
      </c>
      <c r="AY169" s="215" t="s">
        <v>119</v>
      </c>
      <c r="BK169" s="217">
        <f>SUM(BK170:BK190)</f>
        <v>0</v>
      </c>
    </row>
    <row r="170" s="2" customFormat="1" ht="16.5" customHeight="1">
      <c r="A170" s="39"/>
      <c r="B170" s="40"/>
      <c r="C170" s="220" t="s">
        <v>182</v>
      </c>
      <c r="D170" s="220" t="s">
        <v>122</v>
      </c>
      <c r="E170" s="221" t="s">
        <v>183</v>
      </c>
      <c r="F170" s="222" t="s">
        <v>184</v>
      </c>
      <c r="G170" s="223" t="s">
        <v>143</v>
      </c>
      <c r="H170" s="224">
        <v>1</v>
      </c>
      <c r="I170" s="225"/>
      <c r="J170" s="226">
        <f>ROUND(I170*H170,2)</f>
        <v>0</v>
      </c>
      <c r="K170" s="227"/>
      <c r="L170" s="45"/>
      <c r="M170" s="228" t="s">
        <v>1</v>
      </c>
      <c r="N170" s="229" t="s">
        <v>41</v>
      </c>
      <c r="O170" s="92"/>
      <c r="P170" s="230">
        <f>O170*H170</f>
        <v>0</v>
      </c>
      <c r="Q170" s="230">
        <v>0</v>
      </c>
      <c r="R170" s="230">
        <f>Q170*H170</f>
        <v>0</v>
      </c>
      <c r="S170" s="230">
        <v>0</v>
      </c>
      <c r="T170" s="231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2" t="s">
        <v>126</v>
      </c>
      <c r="AT170" s="232" t="s">
        <v>122</v>
      </c>
      <c r="AU170" s="232" t="s">
        <v>86</v>
      </c>
      <c r="AY170" s="18" t="s">
        <v>119</v>
      </c>
      <c r="BE170" s="233">
        <f>IF(N170="základní",J170,0)</f>
        <v>0</v>
      </c>
      <c r="BF170" s="233">
        <f>IF(N170="snížená",J170,0)</f>
        <v>0</v>
      </c>
      <c r="BG170" s="233">
        <f>IF(N170="zákl. přenesená",J170,0)</f>
        <v>0</v>
      </c>
      <c r="BH170" s="233">
        <f>IF(N170="sníž. přenesená",J170,0)</f>
        <v>0</v>
      </c>
      <c r="BI170" s="233">
        <f>IF(N170="nulová",J170,0)</f>
        <v>0</v>
      </c>
      <c r="BJ170" s="18" t="s">
        <v>84</v>
      </c>
      <c r="BK170" s="233">
        <f>ROUND(I170*H170,2)</f>
        <v>0</v>
      </c>
      <c r="BL170" s="18" t="s">
        <v>126</v>
      </c>
      <c r="BM170" s="232" t="s">
        <v>185</v>
      </c>
    </row>
    <row r="171" s="13" customFormat="1">
      <c r="A171" s="13"/>
      <c r="B171" s="234"/>
      <c r="C171" s="235"/>
      <c r="D171" s="236" t="s">
        <v>128</v>
      </c>
      <c r="E171" s="237" t="s">
        <v>1</v>
      </c>
      <c r="F171" s="238" t="s">
        <v>129</v>
      </c>
      <c r="G171" s="235"/>
      <c r="H171" s="237" t="s">
        <v>1</v>
      </c>
      <c r="I171" s="239"/>
      <c r="J171" s="235"/>
      <c r="K171" s="235"/>
      <c r="L171" s="240"/>
      <c r="M171" s="241"/>
      <c r="N171" s="242"/>
      <c r="O171" s="242"/>
      <c r="P171" s="242"/>
      <c r="Q171" s="242"/>
      <c r="R171" s="242"/>
      <c r="S171" s="242"/>
      <c r="T171" s="24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4" t="s">
        <v>128</v>
      </c>
      <c r="AU171" s="244" t="s">
        <v>86</v>
      </c>
      <c r="AV171" s="13" t="s">
        <v>84</v>
      </c>
      <c r="AW171" s="13" t="s">
        <v>32</v>
      </c>
      <c r="AX171" s="13" t="s">
        <v>76</v>
      </c>
      <c r="AY171" s="244" t="s">
        <v>119</v>
      </c>
    </row>
    <row r="172" s="13" customFormat="1">
      <c r="A172" s="13"/>
      <c r="B172" s="234"/>
      <c r="C172" s="235"/>
      <c r="D172" s="236" t="s">
        <v>128</v>
      </c>
      <c r="E172" s="237" t="s">
        <v>1</v>
      </c>
      <c r="F172" s="238" t="s">
        <v>186</v>
      </c>
      <c r="G172" s="235"/>
      <c r="H172" s="237" t="s">
        <v>1</v>
      </c>
      <c r="I172" s="239"/>
      <c r="J172" s="235"/>
      <c r="K172" s="235"/>
      <c r="L172" s="240"/>
      <c r="M172" s="241"/>
      <c r="N172" s="242"/>
      <c r="O172" s="242"/>
      <c r="P172" s="242"/>
      <c r="Q172" s="242"/>
      <c r="R172" s="242"/>
      <c r="S172" s="242"/>
      <c r="T172" s="24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4" t="s">
        <v>128</v>
      </c>
      <c r="AU172" s="244" t="s">
        <v>86</v>
      </c>
      <c r="AV172" s="13" t="s">
        <v>84</v>
      </c>
      <c r="AW172" s="13" t="s">
        <v>32</v>
      </c>
      <c r="AX172" s="13" t="s">
        <v>76</v>
      </c>
      <c r="AY172" s="244" t="s">
        <v>119</v>
      </c>
    </row>
    <row r="173" s="13" customFormat="1">
      <c r="A173" s="13"/>
      <c r="B173" s="234"/>
      <c r="C173" s="235"/>
      <c r="D173" s="236" t="s">
        <v>128</v>
      </c>
      <c r="E173" s="237" t="s">
        <v>1</v>
      </c>
      <c r="F173" s="238" t="s">
        <v>187</v>
      </c>
      <c r="G173" s="235"/>
      <c r="H173" s="237" t="s">
        <v>1</v>
      </c>
      <c r="I173" s="239"/>
      <c r="J173" s="235"/>
      <c r="K173" s="235"/>
      <c r="L173" s="240"/>
      <c r="M173" s="241"/>
      <c r="N173" s="242"/>
      <c r="O173" s="242"/>
      <c r="P173" s="242"/>
      <c r="Q173" s="242"/>
      <c r="R173" s="242"/>
      <c r="S173" s="242"/>
      <c r="T173" s="24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4" t="s">
        <v>128</v>
      </c>
      <c r="AU173" s="244" t="s">
        <v>86</v>
      </c>
      <c r="AV173" s="13" t="s">
        <v>84</v>
      </c>
      <c r="AW173" s="13" t="s">
        <v>32</v>
      </c>
      <c r="AX173" s="13" t="s">
        <v>76</v>
      </c>
      <c r="AY173" s="244" t="s">
        <v>119</v>
      </c>
    </row>
    <row r="174" s="14" customFormat="1">
      <c r="A174" s="14"/>
      <c r="B174" s="245"/>
      <c r="C174" s="246"/>
      <c r="D174" s="236" t="s">
        <v>128</v>
      </c>
      <c r="E174" s="247" t="s">
        <v>1</v>
      </c>
      <c r="F174" s="248" t="s">
        <v>84</v>
      </c>
      <c r="G174" s="246"/>
      <c r="H174" s="249">
        <v>1</v>
      </c>
      <c r="I174" s="250"/>
      <c r="J174" s="246"/>
      <c r="K174" s="246"/>
      <c r="L174" s="251"/>
      <c r="M174" s="252"/>
      <c r="N174" s="253"/>
      <c r="O174" s="253"/>
      <c r="P174" s="253"/>
      <c r="Q174" s="253"/>
      <c r="R174" s="253"/>
      <c r="S174" s="253"/>
      <c r="T174" s="25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5" t="s">
        <v>128</v>
      </c>
      <c r="AU174" s="255" t="s">
        <v>86</v>
      </c>
      <c r="AV174" s="14" t="s">
        <v>86</v>
      </c>
      <c r="AW174" s="14" t="s">
        <v>32</v>
      </c>
      <c r="AX174" s="14" t="s">
        <v>84</v>
      </c>
      <c r="AY174" s="255" t="s">
        <v>119</v>
      </c>
    </row>
    <row r="175" s="2" customFormat="1" ht="24.15" customHeight="1">
      <c r="A175" s="39"/>
      <c r="B175" s="40"/>
      <c r="C175" s="220" t="s">
        <v>188</v>
      </c>
      <c r="D175" s="220" t="s">
        <v>122</v>
      </c>
      <c r="E175" s="221" t="s">
        <v>189</v>
      </c>
      <c r="F175" s="222" t="s">
        <v>190</v>
      </c>
      <c r="G175" s="223" t="s">
        <v>143</v>
      </c>
      <c r="H175" s="224">
        <v>1</v>
      </c>
      <c r="I175" s="225"/>
      <c r="J175" s="226">
        <f>ROUND(I175*H175,2)</f>
        <v>0</v>
      </c>
      <c r="K175" s="227"/>
      <c r="L175" s="45"/>
      <c r="M175" s="228" t="s">
        <v>1</v>
      </c>
      <c r="N175" s="229" t="s">
        <v>41</v>
      </c>
      <c r="O175" s="92"/>
      <c r="P175" s="230">
        <f>O175*H175</f>
        <v>0</v>
      </c>
      <c r="Q175" s="230">
        <v>0</v>
      </c>
      <c r="R175" s="230">
        <f>Q175*H175</f>
        <v>0</v>
      </c>
      <c r="S175" s="230">
        <v>0</v>
      </c>
      <c r="T175" s="231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2" t="s">
        <v>126</v>
      </c>
      <c r="AT175" s="232" t="s">
        <v>122</v>
      </c>
      <c r="AU175" s="232" t="s">
        <v>86</v>
      </c>
      <c r="AY175" s="18" t="s">
        <v>119</v>
      </c>
      <c r="BE175" s="233">
        <f>IF(N175="základní",J175,0)</f>
        <v>0</v>
      </c>
      <c r="BF175" s="233">
        <f>IF(N175="snížená",J175,0)</f>
        <v>0</v>
      </c>
      <c r="BG175" s="233">
        <f>IF(N175="zákl. přenesená",J175,0)</f>
        <v>0</v>
      </c>
      <c r="BH175" s="233">
        <f>IF(N175="sníž. přenesená",J175,0)</f>
        <v>0</v>
      </c>
      <c r="BI175" s="233">
        <f>IF(N175="nulová",J175,0)</f>
        <v>0</v>
      </c>
      <c r="BJ175" s="18" t="s">
        <v>84</v>
      </c>
      <c r="BK175" s="233">
        <f>ROUND(I175*H175,2)</f>
        <v>0</v>
      </c>
      <c r="BL175" s="18" t="s">
        <v>126</v>
      </c>
      <c r="BM175" s="232" t="s">
        <v>191</v>
      </c>
    </row>
    <row r="176" s="13" customFormat="1">
      <c r="A176" s="13"/>
      <c r="B176" s="234"/>
      <c r="C176" s="235"/>
      <c r="D176" s="236" t="s">
        <v>128</v>
      </c>
      <c r="E176" s="237" t="s">
        <v>1</v>
      </c>
      <c r="F176" s="238" t="s">
        <v>129</v>
      </c>
      <c r="G176" s="235"/>
      <c r="H176" s="237" t="s">
        <v>1</v>
      </c>
      <c r="I176" s="239"/>
      <c r="J176" s="235"/>
      <c r="K176" s="235"/>
      <c r="L176" s="240"/>
      <c r="M176" s="241"/>
      <c r="N176" s="242"/>
      <c r="O176" s="242"/>
      <c r="P176" s="242"/>
      <c r="Q176" s="242"/>
      <c r="R176" s="242"/>
      <c r="S176" s="242"/>
      <c r="T176" s="24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4" t="s">
        <v>128</v>
      </c>
      <c r="AU176" s="244" t="s">
        <v>86</v>
      </c>
      <c r="AV176" s="13" t="s">
        <v>84</v>
      </c>
      <c r="AW176" s="13" t="s">
        <v>32</v>
      </c>
      <c r="AX176" s="13" t="s">
        <v>76</v>
      </c>
      <c r="AY176" s="244" t="s">
        <v>119</v>
      </c>
    </row>
    <row r="177" s="13" customFormat="1">
      <c r="A177" s="13"/>
      <c r="B177" s="234"/>
      <c r="C177" s="235"/>
      <c r="D177" s="236" t="s">
        <v>128</v>
      </c>
      <c r="E177" s="237" t="s">
        <v>1</v>
      </c>
      <c r="F177" s="238" t="s">
        <v>192</v>
      </c>
      <c r="G177" s="235"/>
      <c r="H177" s="237" t="s">
        <v>1</v>
      </c>
      <c r="I177" s="239"/>
      <c r="J177" s="235"/>
      <c r="K177" s="235"/>
      <c r="L177" s="240"/>
      <c r="M177" s="241"/>
      <c r="N177" s="242"/>
      <c r="O177" s="242"/>
      <c r="P177" s="242"/>
      <c r="Q177" s="242"/>
      <c r="R177" s="242"/>
      <c r="S177" s="242"/>
      <c r="T177" s="24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4" t="s">
        <v>128</v>
      </c>
      <c r="AU177" s="244" t="s">
        <v>86</v>
      </c>
      <c r="AV177" s="13" t="s">
        <v>84</v>
      </c>
      <c r="AW177" s="13" t="s">
        <v>32</v>
      </c>
      <c r="AX177" s="13" t="s">
        <v>76</v>
      </c>
      <c r="AY177" s="244" t="s">
        <v>119</v>
      </c>
    </row>
    <row r="178" s="13" customFormat="1">
      <c r="A178" s="13"/>
      <c r="B178" s="234"/>
      <c r="C178" s="235"/>
      <c r="D178" s="236" t="s">
        <v>128</v>
      </c>
      <c r="E178" s="237" t="s">
        <v>1</v>
      </c>
      <c r="F178" s="238" t="s">
        <v>193</v>
      </c>
      <c r="G178" s="235"/>
      <c r="H178" s="237" t="s">
        <v>1</v>
      </c>
      <c r="I178" s="239"/>
      <c r="J178" s="235"/>
      <c r="K178" s="235"/>
      <c r="L178" s="240"/>
      <c r="M178" s="241"/>
      <c r="N178" s="242"/>
      <c r="O178" s="242"/>
      <c r="P178" s="242"/>
      <c r="Q178" s="242"/>
      <c r="R178" s="242"/>
      <c r="S178" s="242"/>
      <c r="T178" s="24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4" t="s">
        <v>128</v>
      </c>
      <c r="AU178" s="244" t="s">
        <v>86</v>
      </c>
      <c r="AV178" s="13" t="s">
        <v>84</v>
      </c>
      <c r="AW178" s="13" t="s">
        <v>32</v>
      </c>
      <c r="AX178" s="13" t="s">
        <v>76</v>
      </c>
      <c r="AY178" s="244" t="s">
        <v>119</v>
      </c>
    </row>
    <row r="179" s="14" customFormat="1">
      <c r="A179" s="14"/>
      <c r="B179" s="245"/>
      <c r="C179" s="246"/>
      <c r="D179" s="236" t="s">
        <v>128</v>
      </c>
      <c r="E179" s="247" t="s">
        <v>1</v>
      </c>
      <c r="F179" s="248" t="s">
        <v>84</v>
      </c>
      <c r="G179" s="246"/>
      <c r="H179" s="249">
        <v>1</v>
      </c>
      <c r="I179" s="250"/>
      <c r="J179" s="246"/>
      <c r="K179" s="246"/>
      <c r="L179" s="251"/>
      <c r="M179" s="252"/>
      <c r="N179" s="253"/>
      <c r="O179" s="253"/>
      <c r="P179" s="253"/>
      <c r="Q179" s="253"/>
      <c r="R179" s="253"/>
      <c r="S179" s="253"/>
      <c r="T179" s="25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5" t="s">
        <v>128</v>
      </c>
      <c r="AU179" s="255" t="s">
        <v>86</v>
      </c>
      <c r="AV179" s="14" t="s">
        <v>86</v>
      </c>
      <c r="AW179" s="14" t="s">
        <v>32</v>
      </c>
      <c r="AX179" s="14" t="s">
        <v>84</v>
      </c>
      <c r="AY179" s="255" t="s">
        <v>119</v>
      </c>
    </row>
    <row r="180" s="2" customFormat="1" ht="24.15" customHeight="1">
      <c r="A180" s="39"/>
      <c r="B180" s="40"/>
      <c r="C180" s="220" t="s">
        <v>194</v>
      </c>
      <c r="D180" s="220" t="s">
        <v>122</v>
      </c>
      <c r="E180" s="221" t="s">
        <v>195</v>
      </c>
      <c r="F180" s="222" t="s">
        <v>196</v>
      </c>
      <c r="G180" s="223" t="s">
        <v>143</v>
      </c>
      <c r="H180" s="224">
        <v>1</v>
      </c>
      <c r="I180" s="225"/>
      <c r="J180" s="226">
        <f>ROUND(I180*H180,2)</f>
        <v>0</v>
      </c>
      <c r="K180" s="227"/>
      <c r="L180" s="45"/>
      <c r="M180" s="228" t="s">
        <v>1</v>
      </c>
      <c r="N180" s="229" t="s">
        <v>41</v>
      </c>
      <c r="O180" s="92"/>
      <c r="P180" s="230">
        <f>O180*H180</f>
        <v>0</v>
      </c>
      <c r="Q180" s="230">
        <v>0</v>
      </c>
      <c r="R180" s="230">
        <f>Q180*H180</f>
        <v>0</v>
      </c>
      <c r="S180" s="230">
        <v>0</v>
      </c>
      <c r="T180" s="231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2" t="s">
        <v>126</v>
      </c>
      <c r="AT180" s="232" t="s">
        <v>122</v>
      </c>
      <c r="AU180" s="232" t="s">
        <v>86</v>
      </c>
      <c r="AY180" s="18" t="s">
        <v>119</v>
      </c>
      <c r="BE180" s="233">
        <f>IF(N180="základní",J180,0)</f>
        <v>0</v>
      </c>
      <c r="BF180" s="233">
        <f>IF(N180="snížená",J180,0)</f>
        <v>0</v>
      </c>
      <c r="BG180" s="233">
        <f>IF(N180="zákl. přenesená",J180,0)</f>
        <v>0</v>
      </c>
      <c r="BH180" s="233">
        <f>IF(N180="sníž. přenesená",J180,0)</f>
        <v>0</v>
      </c>
      <c r="BI180" s="233">
        <f>IF(N180="nulová",J180,0)</f>
        <v>0</v>
      </c>
      <c r="BJ180" s="18" t="s">
        <v>84</v>
      </c>
      <c r="BK180" s="233">
        <f>ROUND(I180*H180,2)</f>
        <v>0</v>
      </c>
      <c r="BL180" s="18" t="s">
        <v>126</v>
      </c>
      <c r="BM180" s="232" t="s">
        <v>197</v>
      </c>
    </row>
    <row r="181" s="13" customFormat="1">
      <c r="A181" s="13"/>
      <c r="B181" s="234"/>
      <c r="C181" s="235"/>
      <c r="D181" s="236" t="s">
        <v>128</v>
      </c>
      <c r="E181" s="237" t="s">
        <v>1</v>
      </c>
      <c r="F181" s="238" t="s">
        <v>129</v>
      </c>
      <c r="G181" s="235"/>
      <c r="H181" s="237" t="s">
        <v>1</v>
      </c>
      <c r="I181" s="239"/>
      <c r="J181" s="235"/>
      <c r="K181" s="235"/>
      <c r="L181" s="240"/>
      <c r="M181" s="241"/>
      <c r="N181" s="242"/>
      <c r="O181" s="242"/>
      <c r="P181" s="242"/>
      <c r="Q181" s="242"/>
      <c r="R181" s="242"/>
      <c r="S181" s="242"/>
      <c r="T181" s="24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4" t="s">
        <v>128</v>
      </c>
      <c r="AU181" s="244" t="s">
        <v>86</v>
      </c>
      <c r="AV181" s="13" t="s">
        <v>84</v>
      </c>
      <c r="AW181" s="13" t="s">
        <v>32</v>
      </c>
      <c r="AX181" s="13" t="s">
        <v>76</v>
      </c>
      <c r="AY181" s="244" t="s">
        <v>119</v>
      </c>
    </row>
    <row r="182" s="13" customFormat="1">
      <c r="A182" s="13"/>
      <c r="B182" s="234"/>
      <c r="C182" s="235"/>
      <c r="D182" s="236" t="s">
        <v>128</v>
      </c>
      <c r="E182" s="237" t="s">
        <v>1</v>
      </c>
      <c r="F182" s="238" t="s">
        <v>198</v>
      </c>
      <c r="G182" s="235"/>
      <c r="H182" s="237" t="s">
        <v>1</v>
      </c>
      <c r="I182" s="239"/>
      <c r="J182" s="235"/>
      <c r="K182" s="235"/>
      <c r="L182" s="240"/>
      <c r="M182" s="241"/>
      <c r="N182" s="242"/>
      <c r="O182" s="242"/>
      <c r="P182" s="242"/>
      <c r="Q182" s="242"/>
      <c r="R182" s="242"/>
      <c r="S182" s="242"/>
      <c r="T182" s="24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4" t="s">
        <v>128</v>
      </c>
      <c r="AU182" s="244" t="s">
        <v>86</v>
      </c>
      <c r="AV182" s="13" t="s">
        <v>84</v>
      </c>
      <c r="AW182" s="13" t="s">
        <v>32</v>
      </c>
      <c r="AX182" s="13" t="s">
        <v>76</v>
      </c>
      <c r="AY182" s="244" t="s">
        <v>119</v>
      </c>
    </row>
    <row r="183" s="13" customFormat="1">
      <c r="A183" s="13"/>
      <c r="B183" s="234"/>
      <c r="C183" s="235"/>
      <c r="D183" s="236" t="s">
        <v>128</v>
      </c>
      <c r="E183" s="237" t="s">
        <v>1</v>
      </c>
      <c r="F183" s="238" t="s">
        <v>199</v>
      </c>
      <c r="G183" s="235"/>
      <c r="H183" s="237" t="s">
        <v>1</v>
      </c>
      <c r="I183" s="239"/>
      <c r="J183" s="235"/>
      <c r="K183" s="235"/>
      <c r="L183" s="240"/>
      <c r="M183" s="241"/>
      <c r="N183" s="242"/>
      <c r="O183" s="242"/>
      <c r="P183" s="242"/>
      <c r="Q183" s="242"/>
      <c r="R183" s="242"/>
      <c r="S183" s="242"/>
      <c r="T183" s="24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4" t="s">
        <v>128</v>
      </c>
      <c r="AU183" s="244" t="s">
        <v>86</v>
      </c>
      <c r="AV183" s="13" t="s">
        <v>84</v>
      </c>
      <c r="AW183" s="13" t="s">
        <v>32</v>
      </c>
      <c r="AX183" s="13" t="s">
        <v>76</v>
      </c>
      <c r="AY183" s="244" t="s">
        <v>119</v>
      </c>
    </row>
    <row r="184" s="13" customFormat="1">
      <c r="A184" s="13"/>
      <c r="B184" s="234"/>
      <c r="C184" s="235"/>
      <c r="D184" s="236" t="s">
        <v>128</v>
      </c>
      <c r="E184" s="237" t="s">
        <v>1</v>
      </c>
      <c r="F184" s="238" t="s">
        <v>200</v>
      </c>
      <c r="G184" s="235"/>
      <c r="H184" s="237" t="s">
        <v>1</v>
      </c>
      <c r="I184" s="239"/>
      <c r="J184" s="235"/>
      <c r="K184" s="235"/>
      <c r="L184" s="240"/>
      <c r="M184" s="241"/>
      <c r="N184" s="242"/>
      <c r="O184" s="242"/>
      <c r="P184" s="242"/>
      <c r="Q184" s="242"/>
      <c r="R184" s="242"/>
      <c r="S184" s="242"/>
      <c r="T184" s="24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4" t="s">
        <v>128</v>
      </c>
      <c r="AU184" s="244" t="s">
        <v>86</v>
      </c>
      <c r="AV184" s="13" t="s">
        <v>84</v>
      </c>
      <c r="AW184" s="13" t="s">
        <v>32</v>
      </c>
      <c r="AX184" s="13" t="s">
        <v>76</v>
      </c>
      <c r="AY184" s="244" t="s">
        <v>119</v>
      </c>
    </row>
    <row r="185" s="14" customFormat="1">
      <c r="A185" s="14"/>
      <c r="B185" s="245"/>
      <c r="C185" s="246"/>
      <c r="D185" s="236" t="s">
        <v>128</v>
      </c>
      <c r="E185" s="247" t="s">
        <v>1</v>
      </c>
      <c r="F185" s="248" t="s">
        <v>166</v>
      </c>
      <c r="G185" s="246"/>
      <c r="H185" s="249">
        <v>1</v>
      </c>
      <c r="I185" s="250"/>
      <c r="J185" s="246"/>
      <c r="K185" s="246"/>
      <c r="L185" s="251"/>
      <c r="M185" s="252"/>
      <c r="N185" s="253"/>
      <c r="O185" s="253"/>
      <c r="P185" s="253"/>
      <c r="Q185" s="253"/>
      <c r="R185" s="253"/>
      <c r="S185" s="253"/>
      <c r="T185" s="25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5" t="s">
        <v>128</v>
      </c>
      <c r="AU185" s="255" t="s">
        <v>86</v>
      </c>
      <c r="AV185" s="14" t="s">
        <v>86</v>
      </c>
      <c r="AW185" s="14" t="s">
        <v>32</v>
      </c>
      <c r="AX185" s="14" t="s">
        <v>84</v>
      </c>
      <c r="AY185" s="255" t="s">
        <v>119</v>
      </c>
    </row>
    <row r="186" s="2" customFormat="1" ht="24.15" customHeight="1">
      <c r="A186" s="39"/>
      <c r="B186" s="40"/>
      <c r="C186" s="220" t="s">
        <v>201</v>
      </c>
      <c r="D186" s="220" t="s">
        <v>122</v>
      </c>
      <c r="E186" s="221" t="s">
        <v>202</v>
      </c>
      <c r="F186" s="222" t="s">
        <v>203</v>
      </c>
      <c r="G186" s="223" t="s">
        <v>143</v>
      </c>
      <c r="H186" s="224">
        <v>1</v>
      </c>
      <c r="I186" s="225"/>
      <c r="J186" s="226">
        <f>ROUND(I186*H186,2)</f>
        <v>0</v>
      </c>
      <c r="K186" s="227"/>
      <c r="L186" s="45"/>
      <c r="M186" s="228" t="s">
        <v>1</v>
      </c>
      <c r="N186" s="229" t="s">
        <v>41</v>
      </c>
      <c r="O186" s="92"/>
      <c r="P186" s="230">
        <f>O186*H186</f>
        <v>0</v>
      </c>
      <c r="Q186" s="230">
        <v>0</v>
      </c>
      <c r="R186" s="230">
        <f>Q186*H186</f>
        <v>0</v>
      </c>
      <c r="S186" s="230">
        <v>0</v>
      </c>
      <c r="T186" s="231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2" t="s">
        <v>126</v>
      </c>
      <c r="AT186" s="232" t="s">
        <v>122</v>
      </c>
      <c r="AU186" s="232" t="s">
        <v>86</v>
      </c>
      <c r="AY186" s="18" t="s">
        <v>119</v>
      </c>
      <c r="BE186" s="233">
        <f>IF(N186="základní",J186,0)</f>
        <v>0</v>
      </c>
      <c r="BF186" s="233">
        <f>IF(N186="snížená",J186,0)</f>
        <v>0</v>
      </c>
      <c r="BG186" s="233">
        <f>IF(N186="zákl. přenesená",J186,0)</f>
        <v>0</v>
      </c>
      <c r="BH186" s="233">
        <f>IF(N186="sníž. přenesená",J186,0)</f>
        <v>0</v>
      </c>
      <c r="BI186" s="233">
        <f>IF(N186="nulová",J186,0)</f>
        <v>0</v>
      </c>
      <c r="BJ186" s="18" t="s">
        <v>84</v>
      </c>
      <c r="BK186" s="233">
        <f>ROUND(I186*H186,2)</f>
        <v>0</v>
      </c>
      <c r="BL186" s="18" t="s">
        <v>126</v>
      </c>
      <c r="BM186" s="232" t="s">
        <v>204</v>
      </c>
    </row>
    <row r="187" s="13" customFormat="1">
      <c r="A187" s="13"/>
      <c r="B187" s="234"/>
      <c r="C187" s="235"/>
      <c r="D187" s="236" t="s">
        <v>128</v>
      </c>
      <c r="E187" s="237" t="s">
        <v>1</v>
      </c>
      <c r="F187" s="238" t="s">
        <v>129</v>
      </c>
      <c r="G187" s="235"/>
      <c r="H187" s="237" t="s">
        <v>1</v>
      </c>
      <c r="I187" s="239"/>
      <c r="J187" s="235"/>
      <c r="K187" s="235"/>
      <c r="L187" s="240"/>
      <c r="M187" s="241"/>
      <c r="N187" s="242"/>
      <c r="O187" s="242"/>
      <c r="P187" s="242"/>
      <c r="Q187" s="242"/>
      <c r="R187" s="242"/>
      <c r="S187" s="242"/>
      <c r="T187" s="24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4" t="s">
        <v>128</v>
      </c>
      <c r="AU187" s="244" t="s">
        <v>86</v>
      </c>
      <c r="AV187" s="13" t="s">
        <v>84</v>
      </c>
      <c r="AW187" s="13" t="s">
        <v>32</v>
      </c>
      <c r="AX187" s="13" t="s">
        <v>76</v>
      </c>
      <c r="AY187" s="244" t="s">
        <v>119</v>
      </c>
    </row>
    <row r="188" s="13" customFormat="1">
      <c r="A188" s="13"/>
      <c r="B188" s="234"/>
      <c r="C188" s="235"/>
      <c r="D188" s="236" t="s">
        <v>128</v>
      </c>
      <c r="E188" s="237" t="s">
        <v>1</v>
      </c>
      <c r="F188" s="238" t="s">
        <v>205</v>
      </c>
      <c r="G188" s="235"/>
      <c r="H188" s="237" t="s">
        <v>1</v>
      </c>
      <c r="I188" s="239"/>
      <c r="J188" s="235"/>
      <c r="K188" s="235"/>
      <c r="L188" s="240"/>
      <c r="M188" s="241"/>
      <c r="N188" s="242"/>
      <c r="O188" s="242"/>
      <c r="P188" s="242"/>
      <c r="Q188" s="242"/>
      <c r="R188" s="242"/>
      <c r="S188" s="242"/>
      <c r="T188" s="24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4" t="s">
        <v>128</v>
      </c>
      <c r="AU188" s="244" t="s">
        <v>86</v>
      </c>
      <c r="AV188" s="13" t="s">
        <v>84</v>
      </c>
      <c r="AW188" s="13" t="s">
        <v>32</v>
      </c>
      <c r="AX188" s="13" t="s">
        <v>76</v>
      </c>
      <c r="AY188" s="244" t="s">
        <v>119</v>
      </c>
    </row>
    <row r="189" s="13" customFormat="1">
      <c r="A189" s="13"/>
      <c r="B189" s="234"/>
      <c r="C189" s="235"/>
      <c r="D189" s="236" t="s">
        <v>128</v>
      </c>
      <c r="E189" s="237" t="s">
        <v>1</v>
      </c>
      <c r="F189" s="238" t="s">
        <v>206</v>
      </c>
      <c r="G189" s="235"/>
      <c r="H189" s="237" t="s">
        <v>1</v>
      </c>
      <c r="I189" s="239"/>
      <c r="J189" s="235"/>
      <c r="K189" s="235"/>
      <c r="L189" s="240"/>
      <c r="M189" s="241"/>
      <c r="N189" s="242"/>
      <c r="O189" s="242"/>
      <c r="P189" s="242"/>
      <c r="Q189" s="242"/>
      <c r="R189" s="242"/>
      <c r="S189" s="242"/>
      <c r="T189" s="24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4" t="s">
        <v>128</v>
      </c>
      <c r="AU189" s="244" t="s">
        <v>86</v>
      </c>
      <c r="AV189" s="13" t="s">
        <v>84</v>
      </c>
      <c r="AW189" s="13" t="s">
        <v>32</v>
      </c>
      <c r="AX189" s="13" t="s">
        <v>76</v>
      </c>
      <c r="AY189" s="244" t="s">
        <v>119</v>
      </c>
    </row>
    <row r="190" s="14" customFormat="1">
      <c r="A190" s="14"/>
      <c r="B190" s="245"/>
      <c r="C190" s="246"/>
      <c r="D190" s="236" t="s">
        <v>128</v>
      </c>
      <c r="E190" s="247" t="s">
        <v>1</v>
      </c>
      <c r="F190" s="248" t="s">
        <v>84</v>
      </c>
      <c r="G190" s="246"/>
      <c r="H190" s="249">
        <v>1</v>
      </c>
      <c r="I190" s="250"/>
      <c r="J190" s="246"/>
      <c r="K190" s="246"/>
      <c r="L190" s="251"/>
      <c r="M190" s="256"/>
      <c r="N190" s="257"/>
      <c r="O190" s="257"/>
      <c r="P190" s="257"/>
      <c r="Q190" s="257"/>
      <c r="R190" s="257"/>
      <c r="S190" s="257"/>
      <c r="T190" s="258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5" t="s">
        <v>128</v>
      </c>
      <c r="AU190" s="255" t="s">
        <v>86</v>
      </c>
      <c r="AV190" s="14" t="s">
        <v>86</v>
      </c>
      <c r="AW190" s="14" t="s">
        <v>32</v>
      </c>
      <c r="AX190" s="14" t="s">
        <v>84</v>
      </c>
      <c r="AY190" s="255" t="s">
        <v>119</v>
      </c>
    </row>
    <row r="191" s="2" customFormat="1" ht="6.96" customHeight="1">
      <c r="A191" s="39"/>
      <c r="B191" s="67"/>
      <c r="C191" s="68"/>
      <c r="D191" s="68"/>
      <c r="E191" s="68"/>
      <c r="F191" s="68"/>
      <c r="G191" s="68"/>
      <c r="H191" s="68"/>
      <c r="I191" s="68"/>
      <c r="J191" s="68"/>
      <c r="K191" s="68"/>
      <c r="L191" s="45"/>
      <c r="M191" s="39"/>
      <c r="O191" s="39"/>
      <c r="P191" s="39"/>
      <c r="Q191" s="39"/>
      <c r="R191" s="39"/>
      <c r="S191" s="39"/>
      <c r="T191" s="39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</row>
  </sheetData>
  <sheetProtection sheet="1" autoFilter="0" formatColumns="0" formatRows="0" objects="1" scenarios="1" spinCount="100000" saltValue="jDPQK0Rm9i3dO1J8ICKI0GHYHrtJJYIElGtq4m/BSxHvJtS9qoPhlzFPg+OBq7uxAmfPCUppBrHsDRARAam9JQ==" hashValue="5OXv3zWGBaRPY6aWUl1kkJ2PKQBqip7Qw2g6C8pV8KkCVU/grbWrMCzZLsqKp2vYbYL/xPLl9Htd10jzHYiXPw==" algorithmName="SHA-512" password="CA9C"/>
  <autoFilter ref="C120:K190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90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Otrokovice -rekonstrukce dětského hřiště u polikliniky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91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207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4. 11. 2025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34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ROUND(J127,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ROUND((SUM(BE127:BE468)),  2)</f>
        <v>0</v>
      </c>
      <c r="G33" s="39"/>
      <c r="H33" s="39"/>
      <c r="I33" s="156">
        <v>0.20999999999999999</v>
      </c>
      <c r="J33" s="155">
        <f>ROUND(((SUM(BE127:BE468))*I33),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ROUND((SUM(BF127:BF468)),  2)</f>
        <v>0</v>
      </c>
      <c r="G34" s="39"/>
      <c r="H34" s="39"/>
      <c r="I34" s="156">
        <v>0.12</v>
      </c>
      <c r="J34" s="155">
        <f>ROUND(((SUM(BF127:BF468))*I34),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ROUND((SUM(BG127:BG468)),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ROUND((SUM(BH127:BH468)),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ROUND((SUM(BI127:BI468)),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93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Otrokovice -rekonstrukce dětského hřiště u polikliniky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91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901 - Dětské hřiště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k.ú. Otrokovice</v>
      </c>
      <c r="G89" s="41"/>
      <c r="H89" s="41"/>
      <c r="I89" s="33" t="s">
        <v>22</v>
      </c>
      <c r="J89" s="80" t="str">
        <f>IF(J12="","",J12)</f>
        <v>4. 11. 2025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Otrokovice</v>
      </c>
      <c r="G91" s="41"/>
      <c r="H91" s="41"/>
      <c r="I91" s="33" t="s">
        <v>30</v>
      </c>
      <c r="J91" s="37" t="str">
        <f>E21</f>
        <v>M.Sedlářová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Ing.L.Alster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94</v>
      </c>
      <c r="D94" s="177"/>
      <c r="E94" s="177"/>
      <c r="F94" s="177"/>
      <c r="G94" s="177"/>
      <c r="H94" s="177"/>
      <c r="I94" s="177"/>
      <c r="J94" s="178" t="s">
        <v>95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96</v>
      </c>
      <c r="D96" s="41"/>
      <c r="E96" s="41"/>
      <c r="F96" s="41"/>
      <c r="G96" s="41"/>
      <c r="H96" s="41"/>
      <c r="I96" s="41"/>
      <c r="J96" s="111">
        <f>J127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97</v>
      </c>
    </row>
    <row r="97" s="9" customFormat="1" ht="24.96" customHeight="1">
      <c r="A97" s="9"/>
      <c r="B97" s="180"/>
      <c r="C97" s="181"/>
      <c r="D97" s="182" t="s">
        <v>208</v>
      </c>
      <c r="E97" s="183"/>
      <c r="F97" s="183"/>
      <c r="G97" s="183"/>
      <c r="H97" s="183"/>
      <c r="I97" s="183"/>
      <c r="J97" s="184">
        <f>J128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209</v>
      </c>
      <c r="E98" s="189"/>
      <c r="F98" s="189"/>
      <c r="G98" s="189"/>
      <c r="H98" s="189"/>
      <c r="I98" s="189"/>
      <c r="J98" s="190">
        <f>J129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210</v>
      </c>
      <c r="E99" s="189"/>
      <c r="F99" s="189"/>
      <c r="G99" s="189"/>
      <c r="H99" s="189"/>
      <c r="I99" s="189"/>
      <c r="J99" s="190">
        <f>J164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211</v>
      </c>
      <c r="E100" s="189"/>
      <c r="F100" s="189"/>
      <c r="G100" s="189"/>
      <c r="H100" s="189"/>
      <c r="I100" s="189"/>
      <c r="J100" s="190">
        <f>J216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212</v>
      </c>
      <c r="E101" s="189"/>
      <c r="F101" s="189"/>
      <c r="G101" s="189"/>
      <c r="H101" s="189"/>
      <c r="I101" s="189"/>
      <c r="J101" s="190">
        <f>J291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213</v>
      </c>
      <c r="E102" s="189"/>
      <c r="F102" s="189"/>
      <c r="G102" s="189"/>
      <c r="H102" s="189"/>
      <c r="I102" s="189"/>
      <c r="J102" s="190">
        <f>J300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214</v>
      </c>
      <c r="E103" s="189"/>
      <c r="F103" s="189"/>
      <c r="G103" s="189"/>
      <c r="H103" s="189"/>
      <c r="I103" s="189"/>
      <c r="J103" s="190">
        <f>J303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215</v>
      </c>
      <c r="E104" s="189"/>
      <c r="F104" s="189"/>
      <c r="G104" s="189"/>
      <c r="H104" s="189"/>
      <c r="I104" s="189"/>
      <c r="J104" s="190">
        <f>J355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216</v>
      </c>
      <c r="E105" s="189"/>
      <c r="F105" s="189"/>
      <c r="G105" s="189"/>
      <c r="H105" s="189"/>
      <c r="I105" s="189"/>
      <c r="J105" s="190">
        <f>J374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217</v>
      </c>
      <c r="E106" s="189"/>
      <c r="F106" s="189"/>
      <c r="G106" s="189"/>
      <c r="H106" s="189"/>
      <c r="I106" s="189"/>
      <c r="J106" s="190">
        <f>J440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218</v>
      </c>
      <c r="E107" s="189"/>
      <c r="F107" s="189"/>
      <c r="G107" s="189"/>
      <c r="H107" s="189"/>
      <c r="I107" s="189"/>
      <c r="J107" s="190">
        <f>J466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3" s="2" customFormat="1" ht="6.96" customHeight="1">
      <c r="A113" s="39"/>
      <c r="B113" s="69"/>
      <c r="C113" s="70"/>
      <c r="D113" s="70"/>
      <c r="E113" s="70"/>
      <c r="F113" s="70"/>
      <c r="G113" s="70"/>
      <c r="H113" s="70"/>
      <c r="I113" s="70"/>
      <c r="J113" s="70"/>
      <c r="K113" s="70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24.96" customHeight="1">
      <c r="A114" s="39"/>
      <c r="B114" s="40"/>
      <c r="C114" s="24" t="s">
        <v>103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16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175" t="str">
        <f>E7</f>
        <v>Otrokovice -rekonstrukce dětského hřiště u polikliniky</v>
      </c>
      <c r="F117" s="33"/>
      <c r="G117" s="33"/>
      <c r="H117" s="33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91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77" t="str">
        <f>E9</f>
        <v>SO 901 - Dětské hřiště</v>
      </c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20</v>
      </c>
      <c r="D121" s="41"/>
      <c r="E121" s="41"/>
      <c r="F121" s="28" t="str">
        <f>F12</f>
        <v>k.ú. Otrokovice</v>
      </c>
      <c r="G121" s="41"/>
      <c r="H121" s="41"/>
      <c r="I121" s="33" t="s">
        <v>22</v>
      </c>
      <c r="J121" s="80" t="str">
        <f>IF(J12="","",J12)</f>
        <v>4. 11. 2025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24</v>
      </c>
      <c r="D123" s="41"/>
      <c r="E123" s="41"/>
      <c r="F123" s="28" t="str">
        <f>E15</f>
        <v>Město Otrokovice</v>
      </c>
      <c r="G123" s="41"/>
      <c r="H123" s="41"/>
      <c r="I123" s="33" t="s">
        <v>30</v>
      </c>
      <c r="J123" s="37" t="str">
        <f>E21</f>
        <v>M.Sedlářová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5.15" customHeight="1">
      <c r="A124" s="39"/>
      <c r="B124" s="40"/>
      <c r="C124" s="33" t="s">
        <v>28</v>
      </c>
      <c r="D124" s="41"/>
      <c r="E124" s="41"/>
      <c r="F124" s="28" t="str">
        <f>IF(E18="","",E18)</f>
        <v>Vyplň údaj</v>
      </c>
      <c r="G124" s="41"/>
      <c r="H124" s="41"/>
      <c r="I124" s="33" t="s">
        <v>33</v>
      </c>
      <c r="J124" s="37" t="str">
        <f>E24</f>
        <v>Ing.L.Alster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0.32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11" customFormat="1" ht="29.28" customHeight="1">
      <c r="A126" s="192"/>
      <c r="B126" s="193"/>
      <c r="C126" s="194" t="s">
        <v>104</v>
      </c>
      <c r="D126" s="195" t="s">
        <v>61</v>
      </c>
      <c r="E126" s="195" t="s">
        <v>57</v>
      </c>
      <c r="F126" s="195" t="s">
        <v>58</v>
      </c>
      <c r="G126" s="195" t="s">
        <v>105</v>
      </c>
      <c r="H126" s="195" t="s">
        <v>106</v>
      </c>
      <c r="I126" s="195" t="s">
        <v>107</v>
      </c>
      <c r="J126" s="196" t="s">
        <v>95</v>
      </c>
      <c r="K126" s="197" t="s">
        <v>108</v>
      </c>
      <c r="L126" s="198"/>
      <c r="M126" s="101" t="s">
        <v>1</v>
      </c>
      <c r="N126" s="102" t="s">
        <v>40</v>
      </c>
      <c r="O126" s="102" t="s">
        <v>109</v>
      </c>
      <c r="P126" s="102" t="s">
        <v>110</v>
      </c>
      <c r="Q126" s="102" t="s">
        <v>111</v>
      </c>
      <c r="R126" s="102" t="s">
        <v>112</v>
      </c>
      <c r="S126" s="102" t="s">
        <v>113</v>
      </c>
      <c r="T126" s="103" t="s">
        <v>114</v>
      </c>
      <c r="U126" s="192"/>
      <c r="V126" s="192"/>
      <c r="W126" s="192"/>
      <c r="X126" s="192"/>
      <c r="Y126" s="192"/>
      <c r="Z126" s="192"/>
      <c r="AA126" s="192"/>
      <c r="AB126" s="192"/>
      <c r="AC126" s="192"/>
      <c r="AD126" s="192"/>
      <c r="AE126" s="192"/>
    </row>
    <row r="127" s="2" customFormat="1" ht="22.8" customHeight="1">
      <c r="A127" s="39"/>
      <c r="B127" s="40"/>
      <c r="C127" s="108" t="s">
        <v>115</v>
      </c>
      <c r="D127" s="41"/>
      <c r="E127" s="41"/>
      <c r="F127" s="41"/>
      <c r="G127" s="41"/>
      <c r="H127" s="41"/>
      <c r="I127" s="41"/>
      <c r="J127" s="199">
        <f>BK127</f>
        <v>0</v>
      </c>
      <c r="K127" s="41"/>
      <c r="L127" s="45"/>
      <c r="M127" s="104"/>
      <c r="N127" s="200"/>
      <c r="O127" s="105"/>
      <c r="P127" s="201">
        <f>P128</f>
        <v>0</v>
      </c>
      <c r="Q127" s="105"/>
      <c r="R127" s="201">
        <f>R128</f>
        <v>104.81770994000002</v>
      </c>
      <c r="S127" s="105"/>
      <c r="T127" s="202">
        <f>T128</f>
        <v>163.017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75</v>
      </c>
      <c r="AU127" s="18" t="s">
        <v>97</v>
      </c>
      <c r="BK127" s="203">
        <f>BK128</f>
        <v>0</v>
      </c>
    </row>
    <row r="128" s="12" customFormat="1" ht="25.92" customHeight="1">
      <c r="A128" s="12"/>
      <c r="B128" s="204"/>
      <c r="C128" s="205"/>
      <c r="D128" s="206" t="s">
        <v>75</v>
      </c>
      <c r="E128" s="207" t="s">
        <v>219</v>
      </c>
      <c r="F128" s="207" t="s">
        <v>220</v>
      </c>
      <c r="G128" s="205"/>
      <c r="H128" s="205"/>
      <c r="I128" s="208"/>
      <c r="J128" s="209">
        <f>BK128</f>
        <v>0</v>
      </c>
      <c r="K128" s="205"/>
      <c r="L128" s="210"/>
      <c r="M128" s="211"/>
      <c r="N128" s="212"/>
      <c r="O128" s="212"/>
      <c r="P128" s="213">
        <f>P129+P164+P216+P291+P300+P303+P355+P374+P440+P466</f>
        <v>0</v>
      </c>
      <c r="Q128" s="212"/>
      <c r="R128" s="213">
        <f>R129+R164+R216+R291+R300+R303+R355+R374+R440+R466</f>
        <v>104.81770994000002</v>
      </c>
      <c r="S128" s="212"/>
      <c r="T128" s="214">
        <f>T129+T164+T216+T291+T300+T303+T355+T374+T440+T466</f>
        <v>163.017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5" t="s">
        <v>84</v>
      </c>
      <c r="AT128" s="216" t="s">
        <v>75</v>
      </c>
      <c r="AU128" s="216" t="s">
        <v>76</v>
      </c>
      <c r="AY128" s="215" t="s">
        <v>119</v>
      </c>
      <c r="BK128" s="217">
        <f>BK129+BK164+BK216+BK291+BK300+BK303+BK355+BK374+BK440+BK466</f>
        <v>0</v>
      </c>
    </row>
    <row r="129" s="12" customFormat="1" ht="22.8" customHeight="1">
      <c r="A129" s="12"/>
      <c r="B129" s="204"/>
      <c r="C129" s="205"/>
      <c r="D129" s="206" t="s">
        <v>75</v>
      </c>
      <c r="E129" s="218" t="s">
        <v>84</v>
      </c>
      <c r="F129" s="218" t="s">
        <v>221</v>
      </c>
      <c r="G129" s="205"/>
      <c r="H129" s="205"/>
      <c r="I129" s="208"/>
      <c r="J129" s="219">
        <f>BK129</f>
        <v>0</v>
      </c>
      <c r="K129" s="205"/>
      <c r="L129" s="210"/>
      <c r="M129" s="211"/>
      <c r="N129" s="212"/>
      <c r="O129" s="212"/>
      <c r="P129" s="213">
        <f>SUM(P130:P163)</f>
        <v>0</v>
      </c>
      <c r="Q129" s="212"/>
      <c r="R129" s="213">
        <f>SUM(R130:R163)</f>
        <v>20.300000000000001</v>
      </c>
      <c r="S129" s="212"/>
      <c r="T129" s="214">
        <f>SUM(T130:T163)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5" t="s">
        <v>84</v>
      </c>
      <c r="AT129" s="216" t="s">
        <v>75</v>
      </c>
      <c r="AU129" s="216" t="s">
        <v>84</v>
      </c>
      <c r="AY129" s="215" t="s">
        <v>119</v>
      </c>
      <c r="BK129" s="217">
        <f>SUM(BK130:BK163)</f>
        <v>0</v>
      </c>
    </row>
    <row r="130" s="2" customFormat="1" ht="33" customHeight="1">
      <c r="A130" s="39"/>
      <c r="B130" s="40"/>
      <c r="C130" s="220" t="s">
        <v>84</v>
      </c>
      <c r="D130" s="220" t="s">
        <v>122</v>
      </c>
      <c r="E130" s="221" t="s">
        <v>222</v>
      </c>
      <c r="F130" s="222" t="s">
        <v>223</v>
      </c>
      <c r="G130" s="223" t="s">
        <v>224</v>
      </c>
      <c r="H130" s="224">
        <v>193.29499999999999</v>
      </c>
      <c r="I130" s="225"/>
      <c r="J130" s="226">
        <f>ROUND(I130*H130,2)</f>
        <v>0</v>
      </c>
      <c r="K130" s="227"/>
      <c r="L130" s="45"/>
      <c r="M130" s="228" t="s">
        <v>1</v>
      </c>
      <c r="N130" s="229" t="s">
        <v>41</v>
      </c>
      <c r="O130" s="92"/>
      <c r="P130" s="230">
        <f>O130*H130</f>
        <v>0</v>
      </c>
      <c r="Q130" s="230">
        <v>0</v>
      </c>
      <c r="R130" s="230">
        <f>Q130*H130</f>
        <v>0</v>
      </c>
      <c r="S130" s="230">
        <v>0</v>
      </c>
      <c r="T130" s="231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2" t="s">
        <v>149</v>
      </c>
      <c r="AT130" s="232" t="s">
        <v>122</v>
      </c>
      <c r="AU130" s="232" t="s">
        <v>86</v>
      </c>
      <c r="AY130" s="18" t="s">
        <v>119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18" t="s">
        <v>84</v>
      </c>
      <c r="BK130" s="233">
        <f>ROUND(I130*H130,2)</f>
        <v>0</v>
      </c>
      <c r="BL130" s="18" t="s">
        <v>149</v>
      </c>
      <c r="BM130" s="232" t="s">
        <v>225</v>
      </c>
    </row>
    <row r="131" s="14" customFormat="1">
      <c r="A131" s="14"/>
      <c r="B131" s="245"/>
      <c r="C131" s="246"/>
      <c r="D131" s="236" t="s">
        <v>128</v>
      </c>
      <c r="E131" s="247" t="s">
        <v>1</v>
      </c>
      <c r="F131" s="248" t="s">
        <v>226</v>
      </c>
      <c r="G131" s="246"/>
      <c r="H131" s="249">
        <v>190.90000000000001</v>
      </c>
      <c r="I131" s="250"/>
      <c r="J131" s="246"/>
      <c r="K131" s="246"/>
      <c r="L131" s="251"/>
      <c r="M131" s="252"/>
      <c r="N131" s="253"/>
      <c r="O131" s="253"/>
      <c r="P131" s="253"/>
      <c r="Q131" s="253"/>
      <c r="R131" s="253"/>
      <c r="S131" s="253"/>
      <c r="T131" s="25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5" t="s">
        <v>128</v>
      </c>
      <c r="AU131" s="255" t="s">
        <v>86</v>
      </c>
      <c r="AV131" s="14" t="s">
        <v>86</v>
      </c>
      <c r="AW131" s="14" t="s">
        <v>32</v>
      </c>
      <c r="AX131" s="14" t="s">
        <v>76</v>
      </c>
      <c r="AY131" s="255" t="s">
        <v>119</v>
      </c>
    </row>
    <row r="132" s="13" customFormat="1">
      <c r="A132" s="13"/>
      <c r="B132" s="234"/>
      <c r="C132" s="235"/>
      <c r="D132" s="236" t="s">
        <v>128</v>
      </c>
      <c r="E132" s="237" t="s">
        <v>1</v>
      </c>
      <c r="F132" s="238" t="s">
        <v>227</v>
      </c>
      <c r="G132" s="235"/>
      <c r="H132" s="237" t="s">
        <v>1</v>
      </c>
      <c r="I132" s="239"/>
      <c r="J132" s="235"/>
      <c r="K132" s="235"/>
      <c r="L132" s="240"/>
      <c r="M132" s="241"/>
      <c r="N132" s="242"/>
      <c r="O132" s="242"/>
      <c r="P132" s="242"/>
      <c r="Q132" s="242"/>
      <c r="R132" s="242"/>
      <c r="S132" s="242"/>
      <c r="T132" s="24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4" t="s">
        <v>128</v>
      </c>
      <c r="AU132" s="244" t="s">
        <v>86</v>
      </c>
      <c r="AV132" s="13" t="s">
        <v>84</v>
      </c>
      <c r="AW132" s="13" t="s">
        <v>32</v>
      </c>
      <c r="AX132" s="13" t="s">
        <v>76</v>
      </c>
      <c r="AY132" s="244" t="s">
        <v>119</v>
      </c>
    </row>
    <row r="133" s="14" customFormat="1">
      <c r="A133" s="14"/>
      <c r="B133" s="245"/>
      <c r="C133" s="246"/>
      <c r="D133" s="236" t="s">
        <v>128</v>
      </c>
      <c r="E133" s="247" t="s">
        <v>1</v>
      </c>
      <c r="F133" s="248" t="s">
        <v>228</v>
      </c>
      <c r="G133" s="246"/>
      <c r="H133" s="249">
        <v>-48</v>
      </c>
      <c r="I133" s="250"/>
      <c r="J133" s="246"/>
      <c r="K133" s="246"/>
      <c r="L133" s="251"/>
      <c r="M133" s="252"/>
      <c r="N133" s="253"/>
      <c r="O133" s="253"/>
      <c r="P133" s="253"/>
      <c r="Q133" s="253"/>
      <c r="R133" s="253"/>
      <c r="S133" s="253"/>
      <c r="T133" s="25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5" t="s">
        <v>128</v>
      </c>
      <c r="AU133" s="255" t="s">
        <v>86</v>
      </c>
      <c r="AV133" s="14" t="s">
        <v>86</v>
      </c>
      <c r="AW133" s="14" t="s">
        <v>32</v>
      </c>
      <c r="AX133" s="14" t="s">
        <v>76</v>
      </c>
      <c r="AY133" s="255" t="s">
        <v>119</v>
      </c>
    </row>
    <row r="134" s="13" customFormat="1">
      <c r="A134" s="13"/>
      <c r="B134" s="234"/>
      <c r="C134" s="235"/>
      <c r="D134" s="236" t="s">
        <v>128</v>
      </c>
      <c r="E134" s="237" t="s">
        <v>1</v>
      </c>
      <c r="F134" s="238" t="s">
        <v>229</v>
      </c>
      <c r="G134" s="235"/>
      <c r="H134" s="237" t="s">
        <v>1</v>
      </c>
      <c r="I134" s="239"/>
      <c r="J134" s="235"/>
      <c r="K134" s="235"/>
      <c r="L134" s="240"/>
      <c r="M134" s="241"/>
      <c r="N134" s="242"/>
      <c r="O134" s="242"/>
      <c r="P134" s="242"/>
      <c r="Q134" s="242"/>
      <c r="R134" s="242"/>
      <c r="S134" s="242"/>
      <c r="T134" s="24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4" t="s">
        <v>128</v>
      </c>
      <c r="AU134" s="244" t="s">
        <v>86</v>
      </c>
      <c r="AV134" s="13" t="s">
        <v>84</v>
      </c>
      <c r="AW134" s="13" t="s">
        <v>32</v>
      </c>
      <c r="AX134" s="13" t="s">
        <v>76</v>
      </c>
      <c r="AY134" s="244" t="s">
        <v>119</v>
      </c>
    </row>
    <row r="135" s="14" customFormat="1">
      <c r="A135" s="14"/>
      <c r="B135" s="245"/>
      <c r="C135" s="246"/>
      <c r="D135" s="236" t="s">
        <v>128</v>
      </c>
      <c r="E135" s="247" t="s">
        <v>1</v>
      </c>
      <c r="F135" s="248" t="s">
        <v>230</v>
      </c>
      <c r="G135" s="246"/>
      <c r="H135" s="249">
        <v>-91.480000000000004</v>
      </c>
      <c r="I135" s="250"/>
      <c r="J135" s="246"/>
      <c r="K135" s="246"/>
      <c r="L135" s="251"/>
      <c r="M135" s="252"/>
      <c r="N135" s="253"/>
      <c r="O135" s="253"/>
      <c r="P135" s="253"/>
      <c r="Q135" s="253"/>
      <c r="R135" s="253"/>
      <c r="S135" s="253"/>
      <c r="T135" s="25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5" t="s">
        <v>128</v>
      </c>
      <c r="AU135" s="255" t="s">
        <v>86</v>
      </c>
      <c r="AV135" s="14" t="s">
        <v>86</v>
      </c>
      <c r="AW135" s="14" t="s">
        <v>32</v>
      </c>
      <c r="AX135" s="14" t="s">
        <v>76</v>
      </c>
      <c r="AY135" s="255" t="s">
        <v>119</v>
      </c>
    </row>
    <row r="136" s="15" customFormat="1">
      <c r="A136" s="15"/>
      <c r="B136" s="259"/>
      <c r="C136" s="260"/>
      <c r="D136" s="236" t="s">
        <v>128</v>
      </c>
      <c r="E136" s="261" t="s">
        <v>1</v>
      </c>
      <c r="F136" s="262" t="s">
        <v>231</v>
      </c>
      <c r="G136" s="260"/>
      <c r="H136" s="263">
        <v>51.420000000000002</v>
      </c>
      <c r="I136" s="264"/>
      <c r="J136" s="260"/>
      <c r="K136" s="260"/>
      <c r="L136" s="265"/>
      <c r="M136" s="266"/>
      <c r="N136" s="267"/>
      <c r="O136" s="267"/>
      <c r="P136" s="267"/>
      <c r="Q136" s="267"/>
      <c r="R136" s="267"/>
      <c r="S136" s="267"/>
      <c r="T136" s="268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69" t="s">
        <v>128</v>
      </c>
      <c r="AU136" s="269" t="s">
        <v>86</v>
      </c>
      <c r="AV136" s="15" t="s">
        <v>140</v>
      </c>
      <c r="AW136" s="15" t="s">
        <v>32</v>
      </c>
      <c r="AX136" s="15" t="s">
        <v>76</v>
      </c>
      <c r="AY136" s="269" t="s">
        <v>119</v>
      </c>
    </row>
    <row r="137" s="13" customFormat="1">
      <c r="A137" s="13"/>
      <c r="B137" s="234"/>
      <c r="C137" s="235"/>
      <c r="D137" s="236" t="s">
        <v>128</v>
      </c>
      <c r="E137" s="237" t="s">
        <v>1</v>
      </c>
      <c r="F137" s="238" t="s">
        <v>232</v>
      </c>
      <c r="G137" s="235"/>
      <c r="H137" s="237" t="s">
        <v>1</v>
      </c>
      <c r="I137" s="239"/>
      <c r="J137" s="235"/>
      <c r="K137" s="235"/>
      <c r="L137" s="240"/>
      <c r="M137" s="241"/>
      <c r="N137" s="242"/>
      <c r="O137" s="242"/>
      <c r="P137" s="242"/>
      <c r="Q137" s="242"/>
      <c r="R137" s="242"/>
      <c r="S137" s="242"/>
      <c r="T137" s="24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4" t="s">
        <v>128</v>
      </c>
      <c r="AU137" s="244" t="s">
        <v>86</v>
      </c>
      <c r="AV137" s="13" t="s">
        <v>84</v>
      </c>
      <c r="AW137" s="13" t="s">
        <v>32</v>
      </c>
      <c r="AX137" s="13" t="s">
        <v>76</v>
      </c>
      <c r="AY137" s="244" t="s">
        <v>119</v>
      </c>
    </row>
    <row r="138" s="14" customFormat="1">
      <c r="A138" s="14"/>
      <c r="B138" s="245"/>
      <c r="C138" s="246"/>
      <c r="D138" s="236" t="s">
        <v>128</v>
      </c>
      <c r="E138" s="247" t="s">
        <v>1</v>
      </c>
      <c r="F138" s="248" t="s">
        <v>233</v>
      </c>
      <c r="G138" s="246"/>
      <c r="H138" s="249">
        <v>141.875</v>
      </c>
      <c r="I138" s="250"/>
      <c r="J138" s="246"/>
      <c r="K138" s="246"/>
      <c r="L138" s="251"/>
      <c r="M138" s="252"/>
      <c r="N138" s="253"/>
      <c r="O138" s="253"/>
      <c r="P138" s="253"/>
      <c r="Q138" s="253"/>
      <c r="R138" s="253"/>
      <c r="S138" s="253"/>
      <c r="T138" s="25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5" t="s">
        <v>128</v>
      </c>
      <c r="AU138" s="255" t="s">
        <v>86</v>
      </c>
      <c r="AV138" s="14" t="s">
        <v>86</v>
      </c>
      <c r="AW138" s="14" t="s">
        <v>32</v>
      </c>
      <c r="AX138" s="14" t="s">
        <v>76</v>
      </c>
      <c r="AY138" s="255" t="s">
        <v>119</v>
      </c>
    </row>
    <row r="139" s="16" customFormat="1">
      <c r="A139" s="16"/>
      <c r="B139" s="270"/>
      <c r="C139" s="271"/>
      <c r="D139" s="236" t="s">
        <v>128</v>
      </c>
      <c r="E139" s="272" t="s">
        <v>1</v>
      </c>
      <c r="F139" s="273" t="s">
        <v>234</v>
      </c>
      <c r="G139" s="271"/>
      <c r="H139" s="274">
        <v>193.29500000000002</v>
      </c>
      <c r="I139" s="275"/>
      <c r="J139" s="271"/>
      <c r="K139" s="271"/>
      <c r="L139" s="276"/>
      <c r="M139" s="277"/>
      <c r="N139" s="278"/>
      <c r="O139" s="278"/>
      <c r="P139" s="278"/>
      <c r="Q139" s="278"/>
      <c r="R139" s="278"/>
      <c r="S139" s="278"/>
      <c r="T139" s="279"/>
      <c r="U139" s="16"/>
      <c r="V139" s="16"/>
      <c r="W139" s="16"/>
      <c r="X139" s="16"/>
      <c r="Y139" s="16"/>
      <c r="Z139" s="16"/>
      <c r="AA139" s="16"/>
      <c r="AB139" s="16"/>
      <c r="AC139" s="16"/>
      <c r="AD139" s="16"/>
      <c r="AE139" s="16"/>
      <c r="AT139" s="280" t="s">
        <v>128</v>
      </c>
      <c r="AU139" s="280" t="s">
        <v>86</v>
      </c>
      <c r="AV139" s="16" t="s">
        <v>149</v>
      </c>
      <c r="AW139" s="16" t="s">
        <v>32</v>
      </c>
      <c r="AX139" s="16" t="s">
        <v>84</v>
      </c>
      <c r="AY139" s="280" t="s">
        <v>119</v>
      </c>
    </row>
    <row r="140" s="2" customFormat="1" ht="33" customHeight="1">
      <c r="A140" s="39"/>
      <c r="B140" s="40"/>
      <c r="C140" s="220" t="s">
        <v>86</v>
      </c>
      <c r="D140" s="220" t="s">
        <v>122</v>
      </c>
      <c r="E140" s="221" t="s">
        <v>235</v>
      </c>
      <c r="F140" s="222" t="s">
        <v>236</v>
      </c>
      <c r="G140" s="223" t="s">
        <v>224</v>
      </c>
      <c r="H140" s="224">
        <v>12</v>
      </c>
      <c r="I140" s="225"/>
      <c r="J140" s="226">
        <f>ROUND(I140*H140,2)</f>
        <v>0</v>
      </c>
      <c r="K140" s="227"/>
      <c r="L140" s="45"/>
      <c r="M140" s="228" t="s">
        <v>1</v>
      </c>
      <c r="N140" s="229" t="s">
        <v>41</v>
      </c>
      <c r="O140" s="92"/>
      <c r="P140" s="230">
        <f>O140*H140</f>
        <v>0</v>
      </c>
      <c r="Q140" s="230">
        <v>0</v>
      </c>
      <c r="R140" s="230">
        <f>Q140*H140</f>
        <v>0</v>
      </c>
      <c r="S140" s="230">
        <v>0</v>
      </c>
      <c r="T140" s="231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2" t="s">
        <v>149</v>
      </c>
      <c r="AT140" s="232" t="s">
        <v>122</v>
      </c>
      <c r="AU140" s="232" t="s">
        <v>86</v>
      </c>
      <c r="AY140" s="18" t="s">
        <v>119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8" t="s">
        <v>84</v>
      </c>
      <c r="BK140" s="233">
        <f>ROUND(I140*H140,2)</f>
        <v>0</v>
      </c>
      <c r="BL140" s="18" t="s">
        <v>149</v>
      </c>
      <c r="BM140" s="232" t="s">
        <v>237</v>
      </c>
    </row>
    <row r="141" s="14" customFormat="1">
      <c r="A141" s="14"/>
      <c r="B141" s="245"/>
      <c r="C141" s="246"/>
      <c r="D141" s="236" t="s">
        <v>128</v>
      </c>
      <c r="E141" s="247" t="s">
        <v>1</v>
      </c>
      <c r="F141" s="248" t="s">
        <v>238</v>
      </c>
      <c r="G141" s="246"/>
      <c r="H141" s="249">
        <v>12</v>
      </c>
      <c r="I141" s="250"/>
      <c r="J141" s="246"/>
      <c r="K141" s="246"/>
      <c r="L141" s="251"/>
      <c r="M141" s="252"/>
      <c r="N141" s="253"/>
      <c r="O141" s="253"/>
      <c r="P141" s="253"/>
      <c r="Q141" s="253"/>
      <c r="R141" s="253"/>
      <c r="S141" s="253"/>
      <c r="T141" s="25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5" t="s">
        <v>128</v>
      </c>
      <c r="AU141" s="255" t="s">
        <v>86</v>
      </c>
      <c r="AV141" s="14" t="s">
        <v>86</v>
      </c>
      <c r="AW141" s="14" t="s">
        <v>32</v>
      </c>
      <c r="AX141" s="14" t="s">
        <v>84</v>
      </c>
      <c r="AY141" s="255" t="s">
        <v>119</v>
      </c>
    </row>
    <row r="142" s="2" customFormat="1" ht="37.8" customHeight="1">
      <c r="A142" s="39"/>
      <c r="B142" s="40"/>
      <c r="C142" s="220" t="s">
        <v>140</v>
      </c>
      <c r="D142" s="220" t="s">
        <v>122</v>
      </c>
      <c r="E142" s="221" t="s">
        <v>239</v>
      </c>
      <c r="F142" s="222" t="s">
        <v>240</v>
      </c>
      <c r="G142" s="223" t="s">
        <v>224</v>
      </c>
      <c r="H142" s="224">
        <v>205.29499999999999</v>
      </c>
      <c r="I142" s="225"/>
      <c r="J142" s="226">
        <f>ROUND(I142*H142,2)</f>
        <v>0</v>
      </c>
      <c r="K142" s="227"/>
      <c r="L142" s="45"/>
      <c r="M142" s="228" t="s">
        <v>1</v>
      </c>
      <c r="N142" s="229" t="s">
        <v>41</v>
      </c>
      <c r="O142" s="92"/>
      <c r="P142" s="230">
        <f>O142*H142</f>
        <v>0</v>
      </c>
      <c r="Q142" s="230">
        <v>0</v>
      </c>
      <c r="R142" s="230">
        <f>Q142*H142</f>
        <v>0</v>
      </c>
      <c r="S142" s="230">
        <v>0</v>
      </c>
      <c r="T142" s="231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2" t="s">
        <v>149</v>
      </c>
      <c r="AT142" s="232" t="s">
        <v>122</v>
      </c>
      <c r="AU142" s="232" t="s">
        <v>86</v>
      </c>
      <c r="AY142" s="18" t="s">
        <v>119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18" t="s">
        <v>84</v>
      </c>
      <c r="BK142" s="233">
        <f>ROUND(I142*H142,2)</f>
        <v>0</v>
      </c>
      <c r="BL142" s="18" t="s">
        <v>149</v>
      </c>
      <c r="BM142" s="232" t="s">
        <v>241</v>
      </c>
    </row>
    <row r="143" s="13" customFormat="1">
      <c r="A143" s="13"/>
      <c r="B143" s="234"/>
      <c r="C143" s="235"/>
      <c r="D143" s="236" t="s">
        <v>128</v>
      </c>
      <c r="E143" s="237" t="s">
        <v>1</v>
      </c>
      <c r="F143" s="238" t="s">
        <v>242</v>
      </c>
      <c r="G143" s="235"/>
      <c r="H143" s="237" t="s">
        <v>1</v>
      </c>
      <c r="I143" s="239"/>
      <c r="J143" s="235"/>
      <c r="K143" s="235"/>
      <c r="L143" s="240"/>
      <c r="M143" s="241"/>
      <c r="N143" s="242"/>
      <c r="O143" s="242"/>
      <c r="P143" s="242"/>
      <c r="Q143" s="242"/>
      <c r="R143" s="242"/>
      <c r="S143" s="242"/>
      <c r="T143" s="24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4" t="s">
        <v>128</v>
      </c>
      <c r="AU143" s="244" t="s">
        <v>86</v>
      </c>
      <c r="AV143" s="13" t="s">
        <v>84</v>
      </c>
      <c r="AW143" s="13" t="s">
        <v>32</v>
      </c>
      <c r="AX143" s="13" t="s">
        <v>76</v>
      </c>
      <c r="AY143" s="244" t="s">
        <v>119</v>
      </c>
    </row>
    <row r="144" s="14" customFormat="1">
      <c r="A144" s="14"/>
      <c r="B144" s="245"/>
      <c r="C144" s="246"/>
      <c r="D144" s="236" t="s">
        <v>128</v>
      </c>
      <c r="E144" s="247" t="s">
        <v>1</v>
      </c>
      <c r="F144" s="248" t="s">
        <v>243</v>
      </c>
      <c r="G144" s="246"/>
      <c r="H144" s="249">
        <v>205.29499999999999</v>
      </c>
      <c r="I144" s="250"/>
      <c r="J144" s="246"/>
      <c r="K144" s="246"/>
      <c r="L144" s="251"/>
      <c r="M144" s="252"/>
      <c r="N144" s="253"/>
      <c r="O144" s="253"/>
      <c r="P144" s="253"/>
      <c r="Q144" s="253"/>
      <c r="R144" s="253"/>
      <c r="S144" s="253"/>
      <c r="T144" s="25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5" t="s">
        <v>128</v>
      </c>
      <c r="AU144" s="255" t="s">
        <v>86</v>
      </c>
      <c r="AV144" s="14" t="s">
        <v>86</v>
      </c>
      <c r="AW144" s="14" t="s">
        <v>32</v>
      </c>
      <c r="AX144" s="14" t="s">
        <v>84</v>
      </c>
      <c r="AY144" s="255" t="s">
        <v>119</v>
      </c>
    </row>
    <row r="145" s="2" customFormat="1" ht="24.15" customHeight="1">
      <c r="A145" s="39"/>
      <c r="B145" s="40"/>
      <c r="C145" s="220" t="s">
        <v>149</v>
      </c>
      <c r="D145" s="220" t="s">
        <v>122</v>
      </c>
      <c r="E145" s="221" t="s">
        <v>244</v>
      </c>
      <c r="F145" s="222" t="s">
        <v>245</v>
      </c>
      <c r="G145" s="223" t="s">
        <v>246</v>
      </c>
      <c r="H145" s="224">
        <v>349.00200000000001</v>
      </c>
      <c r="I145" s="225"/>
      <c r="J145" s="226">
        <f>ROUND(I145*H145,2)</f>
        <v>0</v>
      </c>
      <c r="K145" s="227"/>
      <c r="L145" s="45"/>
      <c r="M145" s="228" t="s">
        <v>1</v>
      </c>
      <c r="N145" s="229" t="s">
        <v>41</v>
      </c>
      <c r="O145" s="92"/>
      <c r="P145" s="230">
        <f>O145*H145</f>
        <v>0</v>
      </c>
      <c r="Q145" s="230">
        <v>0</v>
      </c>
      <c r="R145" s="230">
        <f>Q145*H145</f>
        <v>0</v>
      </c>
      <c r="S145" s="230">
        <v>0</v>
      </c>
      <c r="T145" s="231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2" t="s">
        <v>149</v>
      </c>
      <c r="AT145" s="232" t="s">
        <v>122</v>
      </c>
      <c r="AU145" s="232" t="s">
        <v>86</v>
      </c>
      <c r="AY145" s="18" t="s">
        <v>119</v>
      </c>
      <c r="BE145" s="233">
        <f>IF(N145="základní",J145,0)</f>
        <v>0</v>
      </c>
      <c r="BF145" s="233">
        <f>IF(N145="snížená",J145,0)</f>
        <v>0</v>
      </c>
      <c r="BG145" s="233">
        <f>IF(N145="zákl. přenesená",J145,0)</f>
        <v>0</v>
      </c>
      <c r="BH145" s="233">
        <f>IF(N145="sníž. přenesená",J145,0)</f>
        <v>0</v>
      </c>
      <c r="BI145" s="233">
        <f>IF(N145="nulová",J145,0)</f>
        <v>0</v>
      </c>
      <c r="BJ145" s="18" t="s">
        <v>84</v>
      </c>
      <c r="BK145" s="233">
        <f>ROUND(I145*H145,2)</f>
        <v>0</v>
      </c>
      <c r="BL145" s="18" t="s">
        <v>149</v>
      </c>
      <c r="BM145" s="232" t="s">
        <v>247</v>
      </c>
    </row>
    <row r="146" s="14" customFormat="1">
      <c r="A146" s="14"/>
      <c r="B146" s="245"/>
      <c r="C146" s="246"/>
      <c r="D146" s="236" t="s">
        <v>128</v>
      </c>
      <c r="E146" s="247" t="s">
        <v>1</v>
      </c>
      <c r="F146" s="248" t="s">
        <v>248</v>
      </c>
      <c r="G146" s="246"/>
      <c r="H146" s="249">
        <v>349.00200000000001</v>
      </c>
      <c r="I146" s="250"/>
      <c r="J146" s="246"/>
      <c r="K146" s="246"/>
      <c r="L146" s="251"/>
      <c r="M146" s="252"/>
      <c r="N146" s="253"/>
      <c r="O146" s="253"/>
      <c r="P146" s="253"/>
      <c r="Q146" s="253"/>
      <c r="R146" s="253"/>
      <c r="S146" s="253"/>
      <c r="T146" s="25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5" t="s">
        <v>128</v>
      </c>
      <c r="AU146" s="255" t="s">
        <v>86</v>
      </c>
      <c r="AV146" s="14" t="s">
        <v>86</v>
      </c>
      <c r="AW146" s="14" t="s">
        <v>32</v>
      </c>
      <c r="AX146" s="14" t="s">
        <v>84</v>
      </c>
      <c r="AY146" s="255" t="s">
        <v>119</v>
      </c>
    </row>
    <row r="147" s="2" customFormat="1" ht="24.15" customHeight="1">
      <c r="A147" s="39"/>
      <c r="B147" s="40"/>
      <c r="C147" s="220" t="s">
        <v>118</v>
      </c>
      <c r="D147" s="220" t="s">
        <v>122</v>
      </c>
      <c r="E147" s="221" t="s">
        <v>249</v>
      </c>
      <c r="F147" s="222" t="s">
        <v>250</v>
      </c>
      <c r="G147" s="223" t="s">
        <v>224</v>
      </c>
      <c r="H147" s="224">
        <v>7.9000000000000004</v>
      </c>
      <c r="I147" s="225"/>
      <c r="J147" s="226">
        <f>ROUND(I147*H147,2)</f>
        <v>0</v>
      </c>
      <c r="K147" s="227"/>
      <c r="L147" s="45"/>
      <c r="M147" s="228" t="s">
        <v>1</v>
      </c>
      <c r="N147" s="229" t="s">
        <v>41</v>
      </c>
      <c r="O147" s="92"/>
      <c r="P147" s="230">
        <f>O147*H147</f>
        <v>0</v>
      </c>
      <c r="Q147" s="230">
        <v>0</v>
      </c>
      <c r="R147" s="230">
        <f>Q147*H147</f>
        <v>0</v>
      </c>
      <c r="S147" s="230">
        <v>0</v>
      </c>
      <c r="T147" s="231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2" t="s">
        <v>149</v>
      </c>
      <c r="AT147" s="232" t="s">
        <v>122</v>
      </c>
      <c r="AU147" s="232" t="s">
        <v>86</v>
      </c>
      <c r="AY147" s="18" t="s">
        <v>119</v>
      </c>
      <c r="BE147" s="233">
        <f>IF(N147="základní",J147,0)</f>
        <v>0</v>
      </c>
      <c r="BF147" s="233">
        <f>IF(N147="snížená",J147,0)</f>
        <v>0</v>
      </c>
      <c r="BG147" s="233">
        <f>IF(N147="zákl. přenesená",J147,0)</f>
        <v>0</v>
      </c>
      <c r="BH147" s="233">
        <f>IF(N147="sníž. přenesená",J147,0)</f>
        <v>0</v>
      </c>
      <c r="BI147" s="233">
        <f>IF(N147="nulová",J147,0)</f>
        <v>0</v>
      </c>
      <c r="BJ147" s="18" t="s">
        <v>84</v>
      </c>
      <c r="BK147" s="233">
        <f>ROUND(I147*H147,2)</f>
        <v>0</v>
      </c>
      <c r="BL147" s="18" t="s">
        <v>149</v>
      </c>
      <c r="BM147" s="232" t="s">
        <v>251</v>
      </c>
    </row>
    <row r="148" s="14" customFormat="1">
      <c r="A148" s="14"/>
      <c r="B148" s="245"/>
      <c r="C148" s="246"/>
      <c r="D148" s="236" t="s">
        <v>128</v>
      </c>
      <c r="E148" s="247" t="s">
        <v>1</v>
      </c>
      <c r="F148" s="248" t="s">
        <v>238</v>
      </c>
      <c r="G148" s="246"/>
      <c r="H148" s="249">
        <v>12</v>
      </c>
      <c r="I148" s="250"/>
      <c r="J148" s="246"/>
      <c r="K148" s="246"/>
      <c r="L148" s="251"/>
      <c r="M148" s="252"/>
      <c r="N148" s="253"/>
      <c r="O148" s="253"/>
      <c r="P148" s="253"/>
      <c r="Q148" s="253"/>
      <c r="R148" s="253"/>
      <c r="S148" s="253"/>
      <c r="T148" s="25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5" t="s">
        <v>128</v>
      </c>
      <c r="AU148" s="255" t="s">
        <v>86</v>
      </c>
      <c r="AV148" s="14" t="s">
        <v>86</v>
      </c>
      <c r="AW148" s="14" t="s">
        <v>32</v>
      </c>
      <c r="AX148" s="14" t="s">
        <v>76</v>
      </c>
      <c r="AY148" s="255" t="s">
        <v>119</v>
      </c>
    </row>
    <row r="149" s="13" customFormat="1">
      <c r="A149" s="13"/>
      <c r="B149" s="234"/>
      <c r="C149" s="235"/>
      <c r="D149" s="236" t="s">
        <v>128</v>
      </c>
      <c r="E149" s="237" t="s">
        <v>1</v>
      </c>
      <c r="F149" s="238" t="s">
        <v>252</v>
      </c>
      <c r="G149" s="235"/>
      <c r="H149" s="237" t="s">
        <v>1</v>
      </c>
      <c r="I149" s="239"/>
      <c r="J149" s="235"/>
      <c r="K149" s="235"/>
      <c r="L149" s="240"/>
      <c r="M149" s="241"/>
      <c r="N149" s="242"/>
      <c r="O149" s="242"/>
      <c r="P149" s="242"/>
      <c r="Q149" s="242"/>
      <c r="R149" s="242"/>
      <c r="S149" s="242"/>
      <c r="T149" s="24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4" t="s">
        <v>128</v>
      </c>
      <c r="AU149" s="244" t="s">
        <v>86</v>
      </c>
      <c r="AV149" s="13" t="s">
        <v>84</v>
      </c>
      <c r="AW149" s="13" t="s">
        <v>32</v>
      </c>
      <c r="AX149" s="13" t="s">
        <v>76</v>
      </c>
      <c r="AY149" s="244" t="s">
        <v>119</v>
      </c>
    </row>
    <row r="150" s="14" customFormat="1">
      <c r="A150" s="14"/>
      <c r="B150" s="245"/>
      <c r="C150" s="246"/>
      <c r="D150" s="236" t="s">
        <v>128</v>
      </c>
      <c r="E150" s="247" t="s">
        <v>1</v>
      </c>
      <c r="F150" s="248" t="s">
        <v>253</v>
      </c>
      <c r="G150" s="246"/>
      <c r="H150" s="249">
        <v>-1.8500000000000001</v>
      </c>
      <c r="I150" s="250"/>
      <c r="J150" s="246"/>
      <c r="K150" s="246"/>
      <c r="L150" s="251"/>
      <c r="M150" s="252"/>
      <c r="N150" s="253"/>
      <c r="O150" s="253"/>
      <c r="P150" s="253"/>
      <c r="Q150" s="253"/>
      <c r="R150" s="253"/>
      <c r="S150" s="253"/>
      <c r="T150" s="25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5" t="s">
        <v>128</v>
      </c>
      <c r="AU150" s="255" t="s">
        <v>86</v>
      </c>
      <c r="AV150" s="14" t="s">
        <v>86</v>
      </c>
      <c r="AW150" s="14" t="s">
        <v>32</v>
      </c>
      <c r="AX150" s="14" t="s">
        <v>76</v>
      </c>
      <c r="AY150" s="255" t="s">
        <v>119</v>
      </c>
    </row>
    <row r="151" s="13" customFormat="1">
      <c r="A151" s="13"/>
      <c r="B151" s="234"/>
      <c r="C151" s="235"/>
      <c r="D151" s="236" t="s">
        <v>128</v>
      </c>
      <c r="E151" s="237" t="s">
        <v>1</v>
      </c>
      <c r="F151" s="238" t="s">
        <v>254</v>
      </c>
      <c r="G151" s="235"/>
      <c r="H151" s="237" t="s">
        <v>1</v>
      </c>
      <c r="I151" s="239"/>
      <c r="J151" s="235"/>
      <c r="K151" s="235"/>
      <c r="L151" s="240"/>
      <c r="M151" s="241"/>
      <c r="N151" s="242"/>
      <c r="O151" s="242"/>
      <c r="P151" s="242"/>
      <c r="Q151" s="242"/>
      <c r="R151" s="242"/>
      <c r="S151" s="242"/>
      <c r="T151" s="24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4" t="s">
        <v>128</v>
      </c>
      <c r="AU151" s="244" t="s">
        <v>86</v>
      </c>
      <c r="AV151" s="13" t="s">
        <v>84</v>
      </c>
      <c r="AW151" s="13" t="s">
        <v>32</v>
      </c>
      <c r="AX151" s="13" t="s">
        <v>76</v>
      </c>
      <c r="AY151" s="244" t="s">
        <v>119</v>
      </c>
    </row>
    <row r="152" s="14" customFormat="1">
      <c r="A152" s="14"/>
      <c r="B152" s="245"/>
      <c r="C152" s="246"/>
      <c r="D152" s="236" t="s">
        <v>128</v>
      </c>
      <c r="E152" s="247" t="s">
        <v>1</v>
      </c>
      <c r="F152" s="248" t="s">
        <v>255</v>
      </c>
      <c r="G152" s="246"/>
      <c r="H152" s="249">
        <v>-2.25</v>
      </c>
      <c r="I152" s="250"/>
      <c r="J152" s="246"/>
      <c r="K152" s="246"/>
      <c r="L152" s="251"/>
      <c r="M152" s="252"/>
      <c r="N152" s="253"/>
      <c r="O152" s="253"/>
      <c r="P152" s="253"/>
      <c r="Q152" s="253"/>
      <c r="R152" s="253"/>
      <c r="S152" s="253"/>
      <c r="T152" s="25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5" t="s">
        <v>128</v>
      </c>
      <c r="AU152" s="255" t="s">
        <v>86</v>
      </c>
      <c r="AV152" s="14" t="s">
        <v>86</v>
      </c>
      <c r="AW152" s="14" t="s">
        <v>32</v>
      </c>
      <c r="AX152" s="14" t="s">
        <v>76</v>
      </c>
      <c r="AY152" s="255" t="s">
        <v>119</v>
      </c>
    </row>
    <row r="153" s="16" customFormat="1">
      <c r="A153" s="16"/>
      <c r="B153" s="270"/>
      <c r="C153" s="271"/>
      <c r="D153" s="236" t="s">
        <v>128</v>
      </c>
      <c r="E153" s="272" t="s">
        <v>1</v>
      </c>
      <c r="F153" s="273" t="s">
        <v>234</v>
      </c>
      <c r="G153" s="271"/>
      <c r="H153" s="274">
        <v>7.9000000000000004</v>
      </c>
      <c r="I153" s="275"/>
      <c r="J153" s="271"/>
      <c r="K153" s="271"/>
      <c r="L153" s="276"/>
      <c r="M153" s="277"/>
      <c r="N153" s="278"/>
      <c r="O153" s="278"/>
      <c r="P153" s="278"/>
      <c r="Q153" s="278"/>
      <c r="R153" s="278"/>
      <c r="S153" s="278"/>
      <c r="T153" s="279"/>
      <c r="U153" s="16"/>
      <c r="V153" s="16"/>
      <c r="W153" s="16"/>
      <c r="X153" s="16"/>
      <c r="Y153" s="16"/>
      <c r="Z153" s="16"/>
      <c r="AA153" s="16"/>
      <c r="AB153" s="16"/>
      <c r="AC153" s="16"/>
      <c r="AD153" s="16"/>
      <c r="AE153" s="16"/>
      <c r="AT153" s="280" t="s">
        <v>128</v>
      </c>
      <c r="AU153" s="280" t="s">
        <v>86</v>
      </c>
      <c r="AV153" s="16" t="s">
        <v>149</v>
      </c>
      <c r="AW153" s="16" t="s">
        <v>32</v>
      </c>
      <c r="AX153" s="16" t="s">
        <v>84</v>
      </c>
      <c r="AY153" s="280" t="s">
        <v>119</v>
      </c>
    </row>
    <row r="154" s="2" customFormat="1" ht="16.5" customHeight="1">
      <c r="A154" s="39"/>
      <c r="B154" s="40"/>
      <c r="C154" s="281" t="s">
        <v>167</v>
      </c>
      <c r="D154" s="281" t="s">
        <v>256</v>
      </c>
      <c r="E154" s="282" t="s">
        <v>257</v>
      </c>
      <c r="F154" s="283" t="s">
        <v>258</v>
      </c>
      <c r="G154" s="284" t="s">
        <v>246</v>
      </c>
      <c r="H154" s="285">
        <v>15.800000000000001</v>
      </c>
      <c r="I154" s="286"/>
      <c r="J154" s="287">
        <f>ROUND(I154*H154,2)</f>
        <v>0</v>
      </c>
      <c r="K154" s="288"/>
      <c r="L154" s="289"/>
      <c r="M154" s="290" t="s">
        <v>1</v>
      </c>
      <c r="N154" s="291" t="s">
        <v>41</v>
      </c>
      <c r="O154" s="92"/>
      <c r="P154" s="230">
        <f>O154*H154</f>
        <v>0</v>
      </c>
      <c r="Q154" s="230">
        <v>1</v>
      </c>
      <c r="R154" s="230">
        <f>Q154*H154</f>
        <v>15.800000000000001</v>
      </c>
      <c r="S154" s="230">
        <v>0</v>
      </c>
      <c r="T154" s="231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2" t="s">
        <v>182</v>
      </c>
      <c r="AT154" s="232" t="s">
        <v>256</v>
      </c>
      <c r="AU154" s="232" t="s">
        <v>86</v>
      </c>
      <c r="AY154" s="18" t="s">
        <v>119</v>
      </c>
      <c r="BE154" s="233">
        <f>IF(N154="základní",J154,0)</f>
        <v>0</v>
      </c>
      <c r="BF154" s="233">
        <f>IF(N154="snížená",J154,0)</f>
        <v>0</v>
      </c>
      <c r="BG154" s="233">
        <f>IF(N154="zákl. přenesená",J154,0)</f>
        <v>0</v>
      </c>
      <c r="BH154" s="233">
        <f>IF(N154="sníž. přenesená",J154,0)</f>
        <v>0</v>
      </c>
      <c r="BI154" s="233">
        <f>IF(N154="nulová",J154,0)</f>
        <v>0</v>
      </c>
      <c r="BJ154" s="18" t="s">
        <v>84</v>
      </c>
      <c r="BK154" s="233">
        <f>ROUND(I154*H154,2)</f>
        <v>0</v>
      </c>
      <c r="BL154" s="18" t="s">
        <v>149</v>
      </c>
      <c r="BM154" s="232" t="s">
        <v>259</v>
      </c>
    </row>
    <row r="155" s="14" customFormat="1">
      <c r="A155" s="14"/>
      <c r="B155" s="245"/>
      <c r="C155" s="246"/>
      <c r="D155" s="236" t="s">
        <v>128</v>
      </c>
      <c r="E155" s="247" t="s">
        <v>1</v>
      </c>
      <c r="F155" s="248" t="s">
        <v>260</v>
      </c>
      <c r="G155" s="246"/>
      <c r="H155" s="249">
        <v>7.9000000000000004</v>
      </c>
      <c r="I155" s="250"/>
      <c r="J155" s="246"/>
      <c r="K155" s="246"/>
      <c r="L155" s="251"/>
      <c r="M155" s="252"/>
      <c r="N155" s="253"/>
      <c r="O155" s="253"/>
      <c r="P155" s="253"/>
      <c r="Q155" s="253"/>
      <c r="R155" s="253"/>
      <c r="S155" s="253"/>
      <c r="T155" s="25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5" t="s">
        <v>128</v>
      </c>
      <c r="AU155" s="255" t="s">
        <v>86</v>
      </c>
      <c r="AV155" s="14" t="s">
        <v>86</v>
      </c>
      <c r="AW155" s="14" t="s">
        <v>32</v>
      </c>
      <c r="AX155" s="14" t="s">
        <v>84</v>
      </c>
      <c r="AY155" s="255" t="s">
        <v>119</v>
      </c>
    </row>
    <row r="156" s="14" customFormat="1">
      <c r="A156" s="14"/>
      <c r="B156" s="245"/>
      <c r="C156" s="246"/>
      <c r="D156" s="236" t="s">
        <v>128</v>
      </c>
      <c r="E156" s="246"/>
      <c r="F156" s="248" t="s">
        <v>261</v>
      </c>
      <c r="G156" s="246"/>
      <c r="H156" s="249">
        <v>15.800000000000001</v>
      </c>
      <c r="I156" s="250"/>
      <c r="J156" s="246"/>
      <c r="K156" s="246"/>
      <c r="L156" s="251"/>
      <c r="M156" s="252"/>
      <c r="N156" s="253"/>
      <c r="O156" s="253"/>
      <c r="P156" s="253"/>
      <c r="Q156" s="253"/>
      <c r="R156" s="253"/>
      <c r="S156" s="253"/>
      <c r="T156" s="25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5" t="s">
        <v>128</v>
      </c>
      <c r="AU156" s="255" t="s">
        <v>86</v>
      </c>
      <c r="AV156" s="14" t="s">
        <v>86</v>
      </c>
      <c r="AW156" s="14" t="s">
        <v>4</v>
      </c>
      <c r="AX156" s="14" t="s">
        <v>84</v>
      </c>
      <c r="AY156" s="255" t="s">
        <v>119</v>
      </c>
    </row>
    <row r="157" s="2" customFormat="1" ht="24.15" customHeight="1">
      <c r="A157" s="39"/>
      <c r="B157" s="40"/>
      <c r="C157" s="220" t="s">
        <v>174</v>
      </c>
      <c r="D157" s="220" t="s">
        <v>122</v>
      </c>
      <c r="E157" s="221" t="s">
        <v>262</v>
      </c>
      <c r="F157" s="222" t="s">
        <v>263</v>
      </c>
      <c r="G157" s="223" t="s">
        <v>224</v>
      </c>
      <c r="H157" s="224">
        <v>2.25</v>
      </c>
      <c r="I157" s="225"/>
      <c r="J157" s="226">
        <f>ROUND(I157*H157,2)</f>
        <v>0</v>
      </c>
      <c r="K157" s="227"/>
      <c r="L157" s="45"/>
      <c r="M157" s="228" t="s">
        <v>1</v>
      </c>
      <c r="N157" s="229" t="s">
        <v>41</v>
      </c>
      <c r="O157" s="92"/>
      <c r="P157" s="230">
        <f>O157*H157</f>
        <v>0</v>
      </c>
      <c r="Q157" s="230">
        <v>0</v>
      </c>
      <c r="R157" s="230">
        <f>Q157*H157</f>
        <v>0</v>
      </c>
      <c r="S157" s="230">
        <v>0</v>
      </c>
      <c r="T157" s="231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2" t="s">
        <v>149</v>
      </c>
      <c r="AT157" s="232" t="s">
        <v>122</v>
      </c>
      <c r="AU157" s="232" t="s">
        <v>86</v>
      </c>
      <c r="AY157" s="18" t="s">
        <v>119</v>
      </c>
      <c r="BE157" s="233">
        <f>IF(N157="základní",J157,0)</f>
        <v>0</v>
      </c>
      <c r="BF157" s="233">
        <f>IF(N157="snížená",J157,0)</f>
        <v>0</v>
      </c>
      <c r="BG157" s="233">
        <f>IF(N157="zákl. přenesená",J157,0)</f>
        <v>0</v>
      </c>
      <c r="BH157" s="233">
        <f>IF(N157="sníž. přenesená",J157,0)</f>
        <v>0</v>
      </c>
      <c r="BI157" s="233">
        <f>IF(N157="nulová",J157,0)</f>
        <v>0</v>
      </c>
      <c r="BJ157" s="18" t="s">
        <v>84</v>
      </c>
      <c r="BK157" s="233">
        <f>ROUND(I157*H157,2)</f>
        <v>0</v>
      </c>
      <c r="BL157" s="18" t="s">
        <v>149</v>
      </c>
      <c r="BM157" s="232" t="s">
        <v>264</v>
      </c>
    </row>
    <row r="158" s="14" customFormat="1">
      <c r="A158" s="14"/>
      <c r="B158" s="245"/>
      <c r="C158" s="246"/>
      <c r="D158" s="236" t="s">
        <v>128</v>
      </c>
      <c r="E158" s="247" t="s">
        <v>1</v>
      </c>
      <c r="F158" s="248" t="s">
        <v>265</v>
      </c>
      <c r="G158" s="246"/>
      <c r="H158" s="249">
        <v>2.25</v>
      </c>
      <c r="I158" s="250"/>
      <c r="J158" s="246"/>
      <c r="K158" s="246"/>
      <c r="L158" s="251"/>
      <c r="M158" s="252"/>
      <c r="N158" s="253"/>
      <c r="O158" s="253"/>
      <c r="P158" s="253"/>
      <c r="Q158" s="253"/>
      <c r="R158" s="253"/>
      <c r="S158" s="253"/>
      <c r="T158" s="25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5" t="s">
        <v>128</v>
      </c>
      <c r="AU158" s="255" t="s">
        <v>86</v>
      </c>
      <c r="AV158" s="14" t="s">
        <v>86</v>
      </c>
      <c r="AW158" s="14" t="s">
        <v>32</v>
      </c>
      <c r="AX158" s="14" t="s">
        <v>84</v>
      </c>
      <c r="AY158" s="255" t="s">
        <v>119</v>
      </c>
    </row>
    <row r="159" s="2" customFormat="1" ht="16.5" customHeight="1">
      <c r="A159" s="39"/>
      <c r="B159" s="40"/>
      <c r="C159" s="281" t="s">
        <v>182</v>
      </c>
      <c r="D159" s="281" t="s">
        <v>256</v>
      </c>
      <c r="E159" s="282" t="s">
        <v>266</v>
      </c>
      <c r="F159" s="283" t="s">
        <v>267</v>
      </c>
      <c r="G159" s="284" t="s">
        <v>246</v>
      </c>
      <c r="H159" s="285">
        <v>4.5</v>
      </c>
      <c r="I159" s="286"/>
      <c r="J159" s="287">
        <f>ROUND(I159*H159,2)</f>
        <v>0</v>
      </c>
      <c r="K159" s="288"/>
      <c r="L159" s="289"/>
      <c r="M159" s="290" t="s">
        <v>1</v>
      </c>
      <c r="N159" s="291" t="s">
        <v>41</v>
      </c>
      <c r="O159" s="92"/>
      <c r="P159" s="230">
        <f>O159*H159</f>
        <v>0</v>
      </c>
      <c r="Q159" s="230">
        <v>1</v>
      </c>
      <c r="R159" s="230">
        <f>Q159*H159</f>
        <v>4.5</v>
      </c>
      <c r="S159" s="230">
        <v>0</v>
      </c>
      <c r="T159" s="231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2" t="s">
        <v>182</v>
      </c>
      <c r="AT159" s="232" t="s">
        <v>256</v>
      </c>
      <c r="AU159" s="232" t="s">
        <v>86</v>
      </c>
      <c r="AY159" s="18" t="s">
        <v>119</v>
      </c>
      <c r="BE159" s="233">
        <f>IF(N159="základní",J159,0)</f>
        <v>0</v>
      </c>
      <c r="BF159" s="233">
        <f>IF(N159="snížená",J159,0)</f>
        <v>0</v>
      </c>
      <c r="BG159" s="233">
        <f>IF(N159="zákl. přenesená",J159,0)</f>
        <v>0</v>
      </c>
      <c r="BH159" s="233">
        <f>IF(N159="sníž. přenesená",J159,0)</f>
        <v>0</v>
      </c>
      <c r="BI159" s="233">
        <f>IF(N159="nulová",J159,0)</f>
        <v>0</v>
      </c>
      <c r="BJ159" s="18" t="s">
        <v>84</v>
      </c>
      <c r="BK159" s="233">
        <f>ROUND(I159*H159,2)</f>
        <v>0</v>
      </c>
      <c r="BL159" s="18" t="s">
        <v>149</v>
      </c>
      <c r="BM159" s="232" t="s">
        <v>268</v>
      </c>
    </row>
    <row r="160" s="14" customFormat="1">
      <c r="A160" s="14"/>
      <c r="B160" s="245"/>
      <c r="C160" s="246"/>
      <c r="D160" s="236" t="s">
        <v>128</v>
      </c>
      <c r="E160" s="247" t="s">
        <v>1</v>
      </c>
      <c r="F160" s="248" t="s">
        <v>269</v>
      </c>
      <c r="G160" s="246"/>
      <c r="H160" s="249">
        <v>2.25</v>
      </c>
      <c r="I160" s="250"/>
      <c r="J160" s="246"/>
      <c r="K160" s="246"/>
      <c r="L160" s="251"/>
      <c r="M160" s="252"/>
      <c r="N160" s="253"/>
      <c r="O160" s="253"/>
      <c r="P160" s="253"/>
      <c r="Q160" s="253"/>
      <c r="R160" s="253"/>
      <c r="S160" s="253"/>
      <c r="T160" s="25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5" t="s">
        <v>128</v>
      </c>
      <c r="AU160" s="255" t="s">
        <v>86</v>
      </c>
      <c r="AV160" s="14" t="s">
        <v>86</v>
      </c>
      <c r="AW160" s="14" t="s">
        <v>32</v>
      </c>
      <c r="AX160" s="14" t="s">
        <v>84</v>
      </c>
      <c r="AY160" s="255" t="s">
        <v>119</v>
      </c>
    </row>
    <row r="161" s="14" customFormat="1">
      <c r="A161" s="14"/>
      <c r="B161" s="245"/>
      <c r="C161" s="246"/>
      <c r="D161" s="236" t="s">
        <v>128</v>
      </c>
      <c r="E161" s="246"/>
      <c r="F161" s="248" t="s">
        <v>270</v>
      </c>
      <c r="G161" s="246"/>
      <c r="H161" s="249">
        <v>4.5</v>
      </c>
      <c r="I161" s="250"/>
      <c r="J161" s="246"/>
      <c r="K161" s="246"/>
      <c r="L161" s="251"/>
      <c r="M161" s="252"/>
      <c r="N161" s="253"/>
      <c r="O161" s="253"/>
      <c r="P161" s="253"/>
      <c r="Q161" s="253"/>
      <c r="R161" s="253"/>
      <c r="S161" s="253"/>
      <c r="T161" s="25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5" t="s">
        <v>128</v>
      </c>
      <c r="AU161" s="255" t="s">
        <v>86</v>
      </c>
      <c r="AV161" s="14" t="s">
        <v>86</v>
      </c>
      <c r="AW161" s="14" t="s">
        <v>4</v>
      </c>
      <c r="AX161" s="14" t="s">
        <v>84</v>
      </c>
      <c r="AY161" s="255" t="s">
        <v>119</v>
      </c>
    </row>
    <row r="162" s="2" customFormat="1" ht="24.15" customHeight="1">
      <c r="A162" s="39"/>
      <c r="B162" s="40"/>
      <c r="C162" s="220" t="s">
        <v>188</v>
      </c>
      <c r="D162" s="220" t="s">
        <v>122</v>
      </c>
      <c r="E162" s="221" t="s">
        <v>271</v>
      </c>
      <c r="F162" s="222" t="s">
        <v>272</v>
      </c>
      <c r="G162" s="223" t="s">
        <v>273</v>
      </c>
      <c r="H162" s="224">
        <v>567.5</v>
      </c>
      <c r="I162" s="225"/>
      <c r="J162" s="226">
        <f>ROUND(I162*H162,2)</f>
        <v>0</v>
      </c>
      <c r="K162" s="227"/>
      <c r="L162" s="45"/>
      <c r="M162" s="228" t="s">
        <v>1</v>
      </c>
      <c r="N162" s="229" t="s">
        <v>41</v>
      </c>
      <c r="O162" s="92"/>
      <c r="P162" s="230">
        <f>O162*H162</f>
        <v>0</v>
      </c>
      <c r="Q162" s="230">
        <v>0</v>
      </c>
      <c r="R162" s="230">
        <f>Q162*H162</f>
        <v>0</v>
      </c>
      <c r="S162" s="230">
        <v>0</v>
      </c>
      <c r="T162" s="231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2" t="s">
        <v>149</v>
      </c>
      <c r="AT162" s="232" t="s">
        <v>122</v>
      </c>
      <c r="AU162" s="232" t="s">
        <v>86</v>
      </c>
      <c r="AY162" s="18" t="s">
        <v>119</v>
      </c>
      <c r="BE162" s="233">
        <f>IF(N162="základní",J162,0)</f>
        <v>0</v>
      </c>
      <c r="BF162" s="233">
        <f>IF(N162="snížená",J162,0)</f>
        <v>0</v>
      </c>
      <c r="BG162" s="233">
        <f>IF(N162="zákl. přenesená",J162,0)</f>
        <v>0</v>
      </c>
      <c r="BH162" s="233">
        <f>IF(N162="sníž. přenesená",J162,0)</f>
        <v>0</v>
      </c>
      <c r="BI162" s="233">
        <f>IF(N162="nulová",J162,0)</f>
        <v>0</v>
      </c>
      <c r="BJ162" s="18" t="s">
        <v>84</v>
      </c>
      <c r="BK162" s="233">
        <f>ROUND(I162*H162,2)</f>
        <v>0</v>
      </c>
      <c r="BL162" s="18" t="s">
        <v>149</v>
      </c>
      <c r="BM162" s="232" t="s">
        <v>274</v>
      </c>
    </row>
    <row r="163" s="14" customFormat="1">
      <c r="A163" s="14"/>
      <c r="B163" s="245"/>
      <c r="C163" s="246"/>
      <c r="D163" s="236" t="s">
        <v>128</v>
      </c>
      <c r="E163" s="247" t="s">
        <v>1</v>
      </c>
      <c r="F163" s="248" t="s">
        <v>275</v>
      </c>
      <c r="G163" s="246"/>
      <c r="H163" s="249">
        <v>567.5</v>
      </c>
      <c r="I163" s="250"/>
      <c r="J163" s="246"/>
      <c r="K163" s="246"/>
      <c r="L163" s="251"/>
      <c r="M163" s="252"/>
      <c r="N163" s="253"/>
      <c r="O163" s="253"/>
      <c r="P163" s="253"/>
      <c r="Q163" s="253"/>
      <c r="R163" s="253"/>
      <c r="S163" s="253"/>
      <c r="T163" s="25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5" t="s">
        <v>128</v>
      </c>
      <c r="AU163" s="255" t="s">
        <v>86</v>
      </c>
      <c r="AV163" s="14" t="s">
        <v>86</v>
      </c>
      <c r="AW163" s="14" t="s">
        <v>32</v>
      </c>
      <c r="AX163" s="14" t="s">
        <v>84</v>
      </c>
      <c r="AY163" s="255" t="s">
        <v>119</v>
      </c>
    </row>
    <row r="164" s="12" customFormat="1" ht="22.8" customHeight="1">
      <c r="A164" s="12"/>
      <c r="B164" s="204"/>
      <c r="C164" s="205"/>
      <c r="D164" s="206" t="s">
        <v>75</v>
      </c>
      <c r="E164" s="218" t="s">
        <v>201</v>
      </c>
      <c r="F164" s="218" t="s">
        <v>276</v>
      </c>
      <c r="G164" s="205"/>
      <c r="H164" s="205"/>
      <c r="I164" s="208"/>
      <c r="J164" s="219">
        <f>BK164</f>
        <v>0</v>
      </c>
      <c r="K164" s="205"/>
      <c r="L164" s="210"/>
      <c r="M164" s="211"/>
      <c r="N164" s="212"/>
      <c r="O164" s="212"/>
      <c r="P164" s="213">
        <f>SUM(P165:P215)</f>
        <v>0</v>
      </c>
      <c r="Q164" s="212"/>
      <c r="R164" s="213">
        <f>SUM(R165:R215)</f>
        <v>0.096090000000000009</v>
      </c>
      <c r="S164" s="212"/>
      <c r="T164" s="214">
        <f>SUM(T165:T215)</f>
        <v>163.017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5" t="s">
        <v>84</v>
      </c>
      <c r="AT164" s="216" t="s">
        <v>75</v>
      </c>
      <c r="AU164" s="216" t="s">
        <v>84</v>
      </c>
      <c r="AY164" s="215" t="s">
        <v>119</v>
      </c>
      <c r="BK164" s="217">
        <f>SUM(BK165:BK215)</f>
        <v>0</v>
      </c>
    </row>
    <row r="165" s="2" customFormat="1" ht="24.15" customHeight="1">
      <c r="A165" s="39"/>
      <c r="B165" s="40"/>
      <c r="C165" s="220" t="s">
        <v>194</v>
      </c>
      <c r="D165" s="220" t="s">
        <v>122</v>
      </c>
      <c r="E165" s="221" t="s">
        <v>277</v>
      </c>
      <c r="F165" s="222" t="s">
        <v>278</v>
      </c>
      <c r="G165" s="223" t="s">
        <v>273</v>
      </c>
      <c r="H165" s="224">
        <v>320</v>
      </c>
      <c r="I165" s="225"/>
      <c r="J165" s="226">
        <f>ROUND(I165*H165,2)</f>
        <v>0</v>
      </c>
      <c r="K165" s="227"/>
      <c r="L165" s="45"/>
      <c r="M165" s="228" t="s">
        <v>1</v>
      </c>
      <c r="N165" s="229" t="s">
        <v>41</v>
      </c>
      <c r="O165" s="92"/>
      <c r="P165" s="230">
        <f>O165*H165</f>
        <v>0</v>
      </c>
      <c r="Q165" s="230">
        <v>0</v>
      </c>
      <c r="R165" s="230">
        <f>Q165*H165</f>
        <v>0</v>
      </c>
      <c r="S165" s="230">
        <v>0</v>
      </c>
      <c r="T165" s="231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2" t="s">
        <v>149</v>
      </c>
      <c r="AT165" s="232" t="s">
        <v>122</v>
      </c>
      <c r="AU165" s="232" t="s">
        <v>86</v>
      </c>
      <c r="AY165" s="18" t="s">
        <v>119</v>
      </c>
      <c r="BE165" s="233">
        <f>IF(N165="základní",J165,0)</f>
        <v>0</v>
      </c>
      <c r="BF165" s="233">
        <f>IF(N165="snížená",J165,0)</f>
        <v>0</v>
      </c>
      <c r="BG165" s="233">
        <f>IF(N165="zákl. přenesená",J165,0)</f>
        <v>0</v>
      </c>
      <c r="BH165" s="233">
        <f>IF(N165="sníž. přenesená",J165,0)</f>
        <v>0</v>
      </c>
      <c r="BI165" s="233">
        <f>IF(N165="nulová",J165,0)</f>
        <v>0</v>
      </c>
      <c r="BJ165" s="18" t="s">
        <v>84</v>
      </c>
      <c r="BK165" s="233">
        <f>ROUND(I165*H165,2)</f>
        <v>0</v>
      </c>
      <c r="BL165" s="18" t="s">
        <v>149</v>
      </c>
      <c r="BM165" s="232" t="s">
        <v>279</v>
      </c>
    </row>
    <row r="166" s="14" customFormat="1">
      <c r="A166" s="14"/>
      <c r="B166" s="245"/>
      <c r="C166" s="246"/>
      <c r="D166" s="236" t="s">
        <v>128</v>
      </c>
      <c r="E166" s="247" t="s">
        <v>1</v>
      </c>
      <c r="F166" s="248" t="s">
        <v>280</v>
      </c>
      <c r="G166" s="246"/>
      <c r="H166" s="249">
        <v>320</v>
      </c>
      <c r="I166" s="250"/>
      <c r="J166" s="246"/>
      <c r="K166" s="246"/>
      <c r="L166" s="251"/>
      <c r="M166" s="252"/>
      <c r="N166" s="253"/>
      <c r="O166" s="253"/>
      <c r="P166" s="253"/>
      <c r="Q166" s="253"/>
      <c r="R166" s="253"/>
      <c r="S166" s="253"/>
      <c r="T166" s="25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5" t="s">
        <v>128</v>
      </c>
      <c r="AU166" s="255" t="s">
        <v>86</v>
      </c>
      <c r="AV166" s="14" t="s">
        <v>86</v>
      </c>
      <c r="AW166" s="14" t="s">
        <v>32</v>
      </c>
      <c r="AX166" s="14" t="s">
        <v>84</v>
      </c>
      <c r="AY166" s="255" t="s">
        <v>119</v>
      </c>
    </row>
    <row r="167" s="2" customFormat="1" ht="24.15" customHeight="1">
      <c r="A167" s="39"/>
      <c r="B167" s="40"/>
      <c r="C167" s="220" t="s">
        <v>201</v>
      </c>
      <c r="D167" s="220" t="s">
        <v>122</v>
      </c>
      <c r="E167" s="221" t="s">
        <v>281</v>
      </c>
      <c r="F167" s="222" t="s">
        <v>282</v>
      </c>
      <c r="G167" s="223" t="s">
        <v>224</v>
      </c>
      <c r="H167" s="224">
        <v>35</v>
      </c>
      <c r="I167" s="225"/>
      <c r="J167" s="226">
        <f>ROUND(I167*H167,2)</f>
        <v>0</v>
      </c>
      <c r="K167" s="227"/>
      <c r="L167" s="45"/>
      <c r="M167" s="228" t="s">
        <v>1</v>
      </c>
      <c r="N167" s="229" t="s">
        <v>41</v>
      </c>
      <c r="O167" s="92"/>
      <c r="P167" s="230">
        <f>O167*H167</f>
        <v>0</v>
      </c>
      <c r="Q167" s="230">
        <v>0</v>
      </c>
      <c r="R167" s="230">
        <f>Q167*H167</f>
        <v>0</v>
      </c>
      <c r="S167" s="230">
        <v>0</v>
      </c>
      <c r="T167" s="231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2" t="s">
        <v>149</v>
      </c>
      <c r="AT167" s="232" t="s">
        <v>122</v>
      </c>
      <c r="AU167" s="232" t="s">
        <v>86</v>
      </c>
      <c r="AY167" s="18" t="s">
        <v>119</v>
      </c>
      <c r="BE167" s="233">
        <f>IF(N167="základní",J167,0)</f>
        <v>0</v>
      </c>
      <c r="BF167" s="233">
        <f>IF(N167="snížená",J167,0)</f>
        <v>0</v>
      </c>
      <c r="BG167" s="233">
        <f>IF(N167="zákl. přenesená",J167,0)</f>
        <v>0</v>
      </c>
      <c r="BH167" s="233">
        <f>IF(N167="sníž. přenesená",J167,0)</f>
        <v>0</v>
      </c>
      <c r="BI167" s="233">
        <f>IF(N167="nulová",J167,0)</f>
        <v>0</v>
      </c>
      <c r="BJ167" s="18" t="s">
        <v>84</v>
      </c>
      <c r="BK167" s="233">
        <f>ROUND(I167*H167,2)</f>
        <v>0</v>
      </c>
      <c r="BL167" s="18" t="s">
        <v>149</v>
      </c>
      <c r="BM167" s="232" t="s">
        <v>283</v>
      </c>
    </row>
    <row r="168" s="13" customFormat="1">
      <c r="A168" s="13"/>
      <c r="B168" s="234"/>
      <c r="C168" s="235"/>
      <c r="D168" s="236" t="s">
        <v>128</v>
      </c>
      <c r="E168" s="237" t="s">
        <v>1</v>
      </c>
      <c r="F168" s="238" t="s">
        <v>284</v>
      </c>
      <c r="G168" s="235"/>
      <c r="H168" s="237" t="s">
        <v>1</v>
      </c>
      <c r="I168" s="239"/>
      <c r="J168" s="235"/>
      <c r="K168" s="235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128</v>
      </c>
      <c r="AU168" s="244" t="s">
        <v>86</v>
      </c>
      <c r="AV168" s="13" t="s">
        <v>84</v>
      </c>
      <c r="AW168" s="13" t="s">
        <v>32</v>
      </c>
      <c r="AX168" s="13" t="s">
        <v>76</v>
      </c>
      <c r="AY168" s="244" t="s">
        <v>119</v>
      </c>
    </row>
    <row r="169" s="14" customFormat="1">
      <c r="A169" s="14"/>
      <c r="B169" s="245"/>
      <c r="C169" s="246"/>
      <c r="D169" s="236" t="s">
        <v>128</v>
      </c>
      <c r="E169" s="247" t="s">
        <v>1</v>
      </c>
      <c r="F169" s="248" t="s">
        <v>285</v>
      </c>
      <c r="G169" s="246"/>
      <c r="H169" s="249">
        <v>35</v>
      </c>
      <c r="I169" s="250"/>
      <c r="J169" s="246"/>
      <c r="K169" s="246"/>
      <c r="L169" s="251"/>
      <c r="M169" s="252"/>
      <c r="N169" s="253"/>
      <c r="O169" s="253"/>
      <c r="P169" s="253"/>
      <c r="Q169" s="253"/>
      <c r="R169" s="253"/>
      <c r="S169" s="253"/>
      <c r="T169" s="25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5" t="s">
        <v>128</v>
      </c>
      <c r="AU169" s="255" t="s">
        <v>86</v>
      </c>
      <c r="AV169" s="14" t="s">
        <v>86</v>
      </c>
      <c r="AW169" s="14" t="s">
        <v>32</v>
      </c>
      <c r="AX169" s="14" t="s">
        <v>84</v>
      </c>
      <c r="AY169" s="255" t="s">
        <v>119</v>
      </c>
    </row>
    <row r="170" s="2" customFormat="1" ht="24.15" customHeight="1">
      <c r="A170" s="39"/>
      <c r="B170" s="40"/>
      <c r="C170" s="220" t="s">
        <v>8</v>
      </c>
      <c r="D170" s="220" t="s">
        <v>122</v>
      </c>
      <c r="E170" s="221" t="s">
        <v>286</v>
      </c>
      <c r="F170" s="222" t="s">
        <v>287</v>
      </c>
      <c r="G170" s="223" t="s">
        <v>224</v>
      </c>
      <c r="H170" s="224">
        <v>13</v>
      </c>
      <c r="I170" s="225"/>
      <c r="J170" s="226">
        <f>ROUND(I170*H170,2)</f>
        <v>0</v>
      </c>
      <c r="K170" s="227"/>
      <c r="L170" s="45"/>
      <c r="M170" s="228" t="s">
        <v>1</v>
      </c>
      <c r="N170" s="229" t="s">
        <v>41</v>
      </c>
      <c r="O170" s="92"/>
      <c r="P170" s="230">
        <f>O170*H170</f>
        <v>0</v>
      </c>
      <c r="Q170" s="230">
        <v>0</v>
      </c>
      <c r="R170" s="230">
        <f>Q170*H170</f>
        <v>0</v>
      </c>
      <c r="S170" s="230">
        <v>0</v>
      </c>
      <c r="T170" s="231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2" t="s">
        <v>149</v>
      </c>
      <c r="AT170" s="232" t="s">
        <v>122</v>
      </c>
      <c r="AU170" s="232" t="s">
        <v>86</v>
      </c>
      <c r="AY170" s="18" t="s">
        <v>119</v>
      </c>
      <c r="BE170" s="233">
        <f>IF(N170="základní",J170,0)</f>
        <v>0</v>
      </c>
      <c r="BF170" s="233">
        <f>IF(N170="snížená",J170,0)</f>
        <v>0</v>
      </c>
      <c r="BG170" s="233">
        <f>IF(N170="zákl. přenesená",J170,0)</f>
        <v>0</v>
      </c>
      <c r="BH170" s="233">
        <f>IF(N170="sníž. přenesená",J170,0)</f>
        <v>0</v>
      </c>
      <c r="BI170" s="233">
        <f>IF(N170="nulová",J170,0)</f>
        <v>0</v>
      </c>
      <c r="BJ170" s="18" t="s">
        <v>84</v>
      </c>
      <c r="BK170" s="233">
        <f>ROUND(I170*H170,2)</f>
        <v>0</v>
      </c>
      <c r="BL170" s="18" t="s">
        <v>149</v>
      </c>
      <c r="BM170" s="232" t="s">
        <v>288</v>
      </c>
    </row>
    <row r="171" s="13" customFormat="1">
      <c r="A171" s="13"/>
      <c r="B171" s="234"/>
      <c r="C171" s="235"/>
      <c r="D171" s="236" t="s">
        <v>128</v>
      </c>
      <c r="E171" s="237" t="s">
        <v>1</v>
      </c>
      <c r="F171" s="238" t="s">
        <v>289</v>
      </c>
      <c r="G171" s="235"/>
      <c r="H171" s="237" t="s">
        <v>1</v>
      </c>
      <c r="I171" s="239"/>
      <c r="J171" s="235"/>
      <c r="K171" s="235"/>
      <c r="L171" s="240"/>
      <c r="M171" s="241"/>
      <c r="N171" s="242"/>
      <c r="O171" s="242"/>
      <c r="P171" s="242"/>
      <c r="Q171" s="242"/>
      <c r="R171" s="242"/>
      <c r="S171" s="242"/>
      <c r="T171" s="24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4" t="s">
        <v>128</v>
      </c>
      <c r="AU171" s="244" t="s">
        <v>86</v>
      </c>
      <c r="AV171" s="13" t="s">
        <v>84</v>
      </c>
      <c r="AW171" s="13" t="s">
        <v>32</v>
      </c>
      <c r="AX171" s="13" t="s">
        <v>76</v>
      </c>
      <c r="AY171" s="244" t="s">
        <v>119</v>
      </c>
    </row>
    <row r="172" s="14" customFormat="1">
      <c r="A172" s="14"/>
      <c r="B172" s="245"/>
      <c r="C172" s="246"/>
      <c r="D172" s="236" t="s">
        <v>128</v>
      </c>
      <c r="E172" s="247" t="s">
        <v>1</v>
      </c>
      <c r="F172" s="248" t="s">
        <v>290</v>
      </c>
      <c r="G172" s="246"/>
      <c r="H172" s="249">
        <v>13</v>
      </c>
      <c r="I172" s="250"/>
      <c r="J172" s="246"/>
      <c r="K172" s="246"/>
      <c r="L172" s="251"/>
      <c r="M172" s="252"/>
      <c r="N172" s="253"/>
      <c r="O172" s="253"/>
      <c r="P172" s="253"/>
      <c r="Q172" s="253"/>
      <c r="R172" s="253"/>
      <c r="S172" s="253"/>
      <c r="T172" s="25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5" t="s">
        <v>128</v>
      </c>
      <c r="AU172" s="255" t="s">
        <v>86</v>
      </c>
      <c r="AV172" s="14" t="s">
        <v>86</v>
      </c>
      <c r="AW172" s="14" t="s">
        <v>32</v>
      </c>
      <c r="AX172" s="14" t="s">
        <v>84</v>
      </c>
      <c r="AY172" s="255" t="s">
        <v>119</v>
      </c>
    </row>
    <row r="173" s="2" customFormat="1" ht="24.15" customHeight="1">
      <c r="A173" s="39"/>
      <c r="B173" s="40"/>
      <c r="C173" s="220" t="s">
        <v>291</v>
      </c>
      <c r="D173" s="220" t="s">
        <v>122</v>
      </c>
      <c r="E173" s="221" t="s">
        <v>292</v>
      </c>
      <c r="F173" s="222" t="s">
        <v>293</v>
      </c>
      <c r="G173" s="223" t="s">
        <v>224</v>
      </c>
      <c r="H173" s="224">
        <v>48</v>
      </c>
      <c r="I173" s="225"/>
      <c r="J173" s="226">
        <f>ROUND(I173*H173,2)</f>
        <v>0</v>
      </c>
      <c r="K173" s="227"/>
      <c r="L173" s="45"/>
      <c r="M173" s="228" t="s">
        <v>1</v>
      </c>
      <c r="N173" s="229" t="s">
        <v>41</v>
      </c>
      <c r="O173" s="92"/>
      <c r="P173" s="230">
        <f>O173*H173</f>
        <v>0</v>
      </c>
      <c r="Q173" s="230">
        <v>0</v>
      </c>
      <c r="R173" s="230">
        <f>Q173*H173</f>
        <v>0</v>
      </c>
      <c r="S173" s="230">
        <v>0</v>
      </c>
      <c r="T173" s="231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2" t="s">
        <v>149</v>
      </c>
      <c r="AT173" s="232" t="s">
        <v>122</v>
      </c>
      <c r="AU173" s="232" t="s">
        <v>86</v>
      </c>
      <c r="AY173" s="18" t="s">
        <v>119</v>
      </c>
      <c r="BE173" s="233">
        <f>IF(N173="základní",J173,0)</f>
        <v>0</v>
      </c>
      <c r="BF173" s="233">
        <f>IF(N173="snížená",J173,0)</f>
        <v>0</v>
      </c>
      <c r="BG173" s="233">
        <f>IF(N173="zákl. přenesená",J173,0)</f>
        <v>0</v>
      </c>
      <c r="BH173" s="233">
        <f>IF(N173="sníž. přenesená",J173,0)</f>
        <v>0</v>
      </c>
      <c r="BI173" s="233">
        <f>IF(N173="nulová",J173,0)</f>
        <v>0</v>
      </c>
      <c r="BJ173" s="18" t="s">
        <v>84</v>
      </c>
      <c r="BK173" s="233">
        <f>ROUND(I173*H173,2)</f>
        <v>0</v>
      </c>
      <c r="BL173" s="18" t="s">
        <v>149</v>
      </c>
      <c r="BM173" s="232" t="s">
        <v>294</v>
      </c>
    </row>
    <row r="174" s="13" customFormat="1">
      <c r="A174" s="13"/>
      <c r="B174" s="234"/>
      <c r="C174" s="235"/>
      <c r="D174" s="236" t="s">
        <v>128</v>
      </c>
      <c r="E174" s="237" t="s">
        <v>1</v>
      </c>
      <c r="F174" s="238" t="s">
        <v>295</v>
      </c>
      <c r="G174" s="235"/>
      <c r="H174" s="237" t="s">
        <v>1</v>
      </c>
      <c r="I174" s="239"/>
      <c r="J174" s="235"/>
      <c r="K174" s="235"/>
      <c r="L174" s="240"/>
      <c r="M174" s="241"/>
      <c r="N174" s="242"/>
      <c r="O174" s="242"/>
      <c r="P174" s="242"/>
      <c r="Q174" s="242"/>
      <c r="R174" s="242"/>
      <c r="S174" s="242"/>
      <c r="T174" s="24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4" t="s">
        <v>128</v>
      </c>
      <c r="AU174" s="244" t="s">
        <v>86</v>
      </c>
      <c r="AV174" s="13" t="s">
        <v>84</v>
      </c>
      <c r="AW174" s="13" t="s">
        <v>32</v>
      </c>
      <c r="AX174" s="13" t="s">
        <v>76</v>
      </c>
      <c r="AY174" s="244" t="s">
        <v>119</v>
      </c>
    </row>
    <row r="175" s="14" customFormat="1">
      <c r="A175" s="14"/>
      <c r="B175" s="245"/>
      <c r="C175" s="246"/>
      <c r="D175" s="236" t="s">
        <v>128</v>
      </c>
      <c r="E175" s="247" t="s">
        <v>1</v>
      </c>
      <c r="F175" s="248" t="s">
        <v>296</v>
      </c>
      <c r="G175" s="246"/>
      <c r="H175" s="249">
        <v>30</v>
      </c>
      <c r="I175" s="250"/>
      <c r="J175" s="246"/>
      <c r="K175" s="246"/>
      <c r="L175" s="251"/>
      <c r="M175" s="252"/>
      <c r="N175" s="253"/>
      <c r="O175" s="253"/>
      <c r="P175" s="253"/>
      <c r="Q175" s="253"/>
      <c r="R175" s="253"/>
      <c r="S175" s="253"/>
      <c r="T175" s="25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5" t="s">
        <v>128</v>
      </c>
      <c r="AU175" s="255" t="s">
        <v>86</v>
      </c>
      <c r="AV175" s="14" t="s">
        <v>86</v>
      </c>
      <c r="AW175" s="14" t="s">
        <v>32</v>
      </c>
      <c r="AX175" s="14" t="s">
        <v>76</v>
      </c>
      <c r="AY175" s="255" t="s">
        <v>119</v>
      </c>
    </row>
    <row r="176" s="13" customFormat="1">
      <c r="A176" s="13"/>
      <c r="B176" s="234"/>
      <c r="C176" s="235"/>
      <c r="D176" s="236" t="s">
        <v>128</v>
      </c>
      <c r="E176" s="237" t="s">
        <v>1</v>
      </c>
      <c r="F176" s="238" t="s">
        <v>297</v>
      </c>
      <c r="G176" s="235"/>
      <c r="H176" s="237" t="s">
        <v>1</v>
      </c>
      <c r="I176" s="239"/>
      <c r="J176" s="235"/>
      <c r="K176" s="235"/>
      <c r="L176" s="240"/>
      <c r="M176" s="241"/>
      <c r="N176" s="242"/>
      <c r="O176" s="242"/>
      <c r="P176" s="242"/>
      <c r="Q176" s="242"/>
      <c r="R176" s="242"/>
      <c r="S176" s="242"/>
      <c r="T176" s="24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4" t="s">
        <v>128</v>
      </c>
      <c r="AU176" s="244" t="s">
        <v>86</v>
      </c>
      <c r="AV176" s="13" t="s">
        <v>84</v>
      </c>
      <c r="AW176" s="13" t="s">
        <v>32</v>
      </c>
      <c r="AX176" s="13" t="s">
        <v>76</v>
      </c>
      <c r="AY176" s="244" t="s">
        <v>119</v>
      </c>
    </row>
    <row r="177" s="14" customFormat="1">
      <c r="A177" s="14"/>
      <c r="B177" s="245"/>
      <c r="C177" s="246"/>
      <c r="D177" s="236" t="s">
        <v>128</v>
      </c>
      <c r="E177" s="247" t="s">
        <v>1</v>
      </c>
      <c r="F177" s="248" t="s">
        <v>298</v>
      </c>
      <c r="G177" s="246"/>
      <c r="H177" s="249">
        <v>18</v>
      </c>
      <c r="I177" s="250"/>
      <c r="J177" s="246"/>
      <c r="K177" s="246"/>
      <c r="L177" s="251"/>
      <c r="M177" s="252"/>
      <c r="N177" s="253"/>
      <c r="O177" s="253"/>
      <c r="P177" s="253"/>
      <c r="Q177" s="253"/>
      <c r="R177" s="253"/>
      <c r="S177" s="253"/>
      <c r="T177" s="25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5" t="s">
        <v>128</v>
      </c>
      <c r="AU177" s="255" t="s">
        <v>86</v>
      </c>
      <c r="AV177" s="14" t="s">
        <v>86</v>
      </c>
      <c r="AW177" s="14" t="s">
        <v>32</v>
      </c>
      <c r="AX177" s="14" t="s">
        <v>76</v>
      </c>
      <c r="AY177" s="255" t="s">
        <v>119</v>
      </c>
    </row>
    <row r="178" s="16" customFormat="1">
      <c r="A178" s="16"/>
      <c r="B178" s="270"/>
      <c r="C178" s="271"/>
      <c r="D178" s="236" t="s">
        <v>128</v>
      </c>
      <c r="E178" s="272" t="s">
        <v>1</v>
      </c>
      <c r="F178" s="273" t="s">
        <v>234</v>
      </c>
      <c r="G178" s="271"/>
      <c r="H178" s="274">
        <v>48</v>
      </c>
      <c r="I178" s="275"/>
      <c r="J178" s="271"/>
      <c r="K178" s="271"/>
      <c r="L178" s="276"/>
      <c r="M178" s="277"/>
      <c r="N178" s="278"/>
      <c r="O178" s="278"/>
      <c r="P178" s="278"/>
      <c r="Q178" s="278"/>
      <c r="R178" s="278"/>
      <c r="S178" s="278"/>
      <c r="T178" s="279"/>
      <c r="U178" s="16"/>
      <c r="V178" s="16"/>
      <c r="W178" s="16"/>
      <c r="X178" s="16"/>
      <c r="Y178" s="16"/>
      <c r="Z178" s="16"/>
      <c r="AA178" s="16"/>
      <c r="AB178" s="16"/>
      <c r="AC178" s="16"/>
      <c r="AD178" s="16"/>
      <c r="AE178" s="16"/>
      <c r="AT178" s="280" t="s">
        <v>128</v>
      </c>
      <c r="AU178" s="280" t="s">
        <v>86</v>
      </c>
      <c r="AV178" s="16" t="s">
        <v>149</v>
      </c>
      <c r="AW178" s="16" t="s">
        <v>32</v>
      </c>
      <c r="AX178" s="16" t="s">
        <v>84</v>
      </c>
      <c r="AY178" s="280" t="s">
        <v>119</v>
      </c>
    </row>
    <row r="179" s="2" customFormat="1" ht="24.15" customHeight="1">
      <c r="A179" s="39"/>
      <c r="B179" s="40"/>
      <c r="C179" s="220" t="s">
        <v>299</v>
      </c>
      <c r="D179" s="220" t="s">
        <v>122</v>
      </c>
      <c r="E179" s="221" t="s">
        <v>300</v>
      </c>
      <c r="F179" s="222" t="s">
        <v>301</v>
      </c>
      <c r="G179" s="223" t="s">
        <v>302</v>
      </c>
      <c r="H179" s="224">
        <v>3</v>
      </c>
      <c r="I179" s="225"/>
      <c r="J179" s="226">
        <f>ROUND(I179*H179,2)</f>
        <v>0</v>
      </c>
      <c r="K179" s="227"/>
      <c r="L179" s="45"/>
      <c r="M179" s="228" t="s">
        <v>1</v>
      </c>
      <c r="N179" s="229" t="s">
        <v>41</v>
      </c>
      <c r="O179" s="92"/>
      <c r="P179" s="230">
        <f>O179*H179</f>
        <v>0</v>
      </c>
      <c r="Q179" s="230">
        <v>0.032030000000000003</v>
      </c>
      <c r="R179" s="230">
        <f>Q179*H179</f>
        <v>0.096090000000000009</v>
      </c>
      <c r="S179" s="230">
        <v>0</v>
      </c>
      <c r="T179" s="231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2" t="s">
        <v>149</v>
      </c>
      <c r="AT179" s="232" t="s">
        <v>122</v>
      </c>
      <c r="AU179" s="232" t="s">
        <v>86</v>
      </c>
      <c r="AY179" s="18" t="s">
        <v>119</v>
      </c>
      <c r="BE179" s="233">
        <f>IF(N179="základní",J179,0)</f>
        <v>0</v>
      </c>
      <c r="BF179" s="233">
        <f>IF(N179="snížená",J179,0)</f>
        <v>0</v>
      </c>
      <c r="BG179" s="233">
        <f>IF(N179="zákl. přenesená",J179,0)</f>
        <v>0</v>
      </c>
      <c r="BH179" s="233">
        <f>IF(N179="sníž. přenesená",J179,0)</f>
        <v>0</v>
      </c>
      <c r="BI179" s="233">
        <f>IF(N179="nulová",J179,0)</f>
        <v>0</v>
      </c>
      <c r="BJ179" s="18" t="s">
        <v>84</v>
      </c>
      <c r="BK179" s="233">
        <f>ROUND(I179*H179,2)</f>
        <v>0</v>
      </c>
      <c r="BL179" s="18" t="s">
        <v>149</v>
      </c>
      <c r="BM179" s="232" t="s">
        <v>303</v>
      </c>
    </row>
    <row r="180" s="14" customFormat="1">
      <c r="A180" s="14"/>
      <c r="B180" s="245"/>
      <c r="C180" s="246"/>
      <c r="D180" s="236" t="s">
        <v>128</v>
      </c>
      <c r="E180" s="247" t="s">
        <v>1</v>
      </c>
      <c r="F180" s="248" t="s">
        <v>304</v>
      </c>
      <c r="G180" s="246"/>
      <c r="H180" s="249">
        <v>3</v>
      </c>
      <c r="I180" s="250"/>
      <c r="J180" s="246"/>
      <c r="K180" s="246"/>
      <c r="L180" s="251"/>
      <c r="M180" s="252"/>
      <c r="N180" s="253"/>
      <c r="O180" s="253"/>
      <c r="P180" s="253"/>
      <c r="Q180" s="253"/>
      <c r="R180" s="253"/>
      <c r="S180" s="253"/>
      <c r="T180" s="25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5" t="s">
        <v>128</v>
      </c>
      <c r="AU180" s="255" t="s">
        <v>86</v>
      </c>
      <c r="AV180" s="14" t="s">
        <v>86</v>
      </c>
      <c r="AW180" s="14" t="s">
        <v>32</v>
      </c>
      <c r="AX180" s="14" t="s">
        <v>84</v>
      </c>
      <c r="AY180" s="255" t="s">
        <v>119</v>
      </c>
    </row>
    <row r="181" s="2" customFormat="1" ht="24.15" customHeight="1">
      <c r="A181" s="39"/>
      <c r="B181" s="40"/>
      <c r="C181" s="220" t="s">
        <v>305</v>
      </c>
      <c r="D181" s="220" t="s">
        <v>122</v>
      </c>
      <c r="E181" s="221" t="s">
        <v>306</v>
      </c>
      <c r="F181" s="222" t="s">
        <v>307</v>
      </c>
      <c r="G181" s="223" t="s">
        <v>273</v>
      </c>
      <c r="H181" s="224">
        <v>60</v>
      </c>
      <c r="I181" s="225"/>
      <c r="J181" s="226">
        <f>ROUND(I181*H181,2)</f>
        <v>0</v>
      </c>
      <c r="K181" s="227"/>
      <c r="L181" s="45"/>
      <c r="M181" s="228" t="s">
        <v>1</v>
      </c>
      <c r="N181" s="229" t="s">
        <v>41</v>
      </c>
      <c r="O181" s="92"/>
      <c r="P181" s="230">
        <f>O181*H181</f>
        <v>0</v>
      </c>
      <c r="Q181" s="230">
        <v>0</v>
      </c>
      <c r="R181" s="230">
        <f>Q181*H181</f>
        <v>0</v>
      </c>
      <c r="S181" s="230">
        <v>0.26000000000000001</v>
      </c>
      <c r="T181" s="231">
        <f>S181*H181</f>
        <v>15.600000000000001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2" t="s">
        <v>149</v>
      </c>
      <c r="AT181" s="232" t="s">
        <v>122</v>
      </c>
      <c r="AU181" s="232" t="s">
        <v>86</v>
      </c>
      <c r="AY181" s="18" t="s">
        <v>119</v>
      </c>
      <c r="BE181" s="233">
        <f>IF(N181="základní",J181,0)</f>
        <v>0</v>
      </c>
      <c r="BF181" s="233">
        <f>IF(N181="snížená",J181,0)</f>
        <v>0</v>
      </c>
      <c r="BG181" s="233">
        <f>IF(N181="zákl. přenesená",J181,0)</f>
        <v>0</v>
      </c>
      <c r="BH181" s="233">
        <f>IF(N181="sníž. přenesená",J181,0)</f>
        <v>0</v>
      </c>
      <c r="BI181" s="233">
        <f>IF(N181="nulová",J181,0)</f>
        <v>0</v>
      </c>
      <c r="BJ181" s="18" t="s">
        <v>84</v>
      </c>
      <c r="BK181" s="233">
        <f>ROUND(I181*H181,2)</f>
        <v>0</v>
      </c>
      <c r="BL181" s="18" t="s">
        <v>149</v>
      </c>
      <c r="BM181" s="232" t="s">
        <v>308</v>
      </c>
    </row>
    <row r="182" s="14" customFormat="1">
      <c r="A182" s="14"/>
      <c r="B182" s="245"/>
      <c r="C182" s="246"/>
      <c r="D182" s="236" t="s">
        <v>128</v>
      </c>
      <c r="E182" s="247" t="s">
        <v>1</v>
      </c>
      <c r="F182" s="248" t="s">
        <v>309</v>
      </c>
      <c r="G182" s="246"/>
      <c r="H182" s="249">
        <v>60</v>
      </c>
      <c r="I182" s="250"/>
      <c r="J182" s="246"/>
      <c r="K182" s="246"/>
      <c r="L182" s="251"/>
      <c r="M182" s="252"/>
      <c r="N182" s="253"/>
      <c r="O182" s="253"/>
      <c r="P182" s="253"/>
      <c r="Q182" s="253"/>
      <c r="R182" s="253"/>
      <c r="S182" s="253"/>
      <c r="T182" s="25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5" t="s">
        <v>128</v>
      </c>
      <c r="AU182" s="255" t="s">
        <v>86</v>
      </c>
      <c r="AV182" s="14" t="s">
        <v>86</v>
      </c>
      <c r="AW182" s="14" t="s">
        <v>32</v>
      </c>
      <c r="AX182" s="14" t="s">
        <v>84</v>
      </c>
      <c r="AY182" s="255" t="s">
        <v>119</v>
      </c>
    </row>
    <row r="183" s="2" customFormat="1" ht="24.15" customHeight="1">
      <c r="A183" s="39"/>
      <c r="B183" s="40"/>
      <c r="C183" s="220" t="s">
        <v>310</v>
      </c>
      <c r="D183" s="220" t="s">
        <v>122</v>
      </c>
      <c r="E183" s="221" t="s">
        <v>311</v>
      </c>
      <c r="F183" s="222" t="s">
        <v>312</v>
      </c>
      <c r="G183" s="223" t="s">
        <v>273</v>
      </c>
      <c r="H183" s="224">
        <v>8</v>
      </c>
      <c r="I183" s="225"/>
      <c r="J183" s="226">
        <f>ROUND(I183*H183,2)</f>
        <v>0</v>
      </c>
      <c r="K183" s="227"/>
      <c r="L183" s="45"/>
      <c r="M183" s="228" t="s">
        <v>1</v>
      </c>
      <c r="N183" s="229" t="s">
        <v>41</v>
      </c>
      <c r="O183" s="92"/>
      <c r="P183" s="230">
        <f>O183*H183</f>
        <v>0</v>
      </c>
      <c r="Q183" s="230">
        <v>0</v>
      </c>
      <c r="R183" s="230">
        <f>Q183*H183</f>
        <v>0</v>
      </c>
      <c r="S183" s="230">
        <v>0.5</v>
      </c>
      <c r="T183" s="231">
        <f>S183*H183</f>
        <v>4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2" t="s">
        <v>149</v>
      </c>
      <c r="AT183" s="232" t="s">
        <v>122</v>
      </c>
      <c r="AU183" s="232" t="s">
        <v>86</v>
      </c>
      <c r="AY183" s="18" t="s">
        <v>119</v>
      </c>
      <c r="BE183" s="233">
        <f>IF(N183="základní",J183,0)</f>
        <v>0</v>
      </c>
      <c r="BF183" s="233">
        <f>IF(N183="snížená",J183,0)</f>
        <v>0</v>
      </c>
      <c r="BG183" s="233">
        <f>IF(N183="zákl. přenesená",J183,0)</f>
        <v>0</v>
      </c>
      <c r="BH183" s="233">
        <f>IF(N183="sníž. přenesená",J183,0)</f>
        <v>0</v>
      </c>
      <c r="BI183" s="233">
        <f>IF(N183="nulová",J183,0)</f>
        <v>0</v>
      </c>
      <c r="BJ183" s="18" t="s">
        <v>84</v>
      </c>
      <c r="BK183" s="233">
        <f>ROUND(I183*H183,2)</f>
        <v>0</v>
      </c>
      <c r="BL183" s="18" t="s">
        <v>149</v>
      </c>
      <c r="BM183" s="232" t="s">
        <v>313</v>
      </c>
    </row>
    <row r="184" s="13" customFormat="1">
      <c r="A184" s="13"/>
      <c r="B184" s="234"/>
      <c r="C184" s="235"/>
      <c r="D184" s="236" t="s">
        <v>128</v>
      </c>
      <c r="E184" s="237" t="s">
        <v>1</v>
      </c>
      <c r="F184" s="238" t="s">
        <v>314</v>
      </c>
      <c r="G184" s="235"/>
      <c r="H184" s="237" t="s">
        <v>1</v>
      </c>
      <c r="I184" s="239"/>
      <c r="J184" s="235"/>
      <c r="K184" s="235"/>
      <c r="L184" s="240"/>
      <c r="M184" s="241"/>
      <c r="N184" s="242"/>
      <c r="O184" s="242"/>
      <c r="P184" s="242"/>
      <c r="Q184" s="242"/>
      <c r="R184" s="242"/>
      <c r="S184" s="242"/>
      <c r="T184" s="24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4" t="s">
        <v>128</v>
      </c>
      <c r="AU184" s="244" t="s">
        <v>86</v>
      </c>
      <c r="AV184" s="13" t="s">
        <v>84</v>
      </c>
      <c r="AW184" s="13" t="s">
        <v>32</v>
      </c>
      <c r="AX184" s="13" t="s">
        <v>76</v>
      </c>
      <c r="AY184" s="244" t="s">
        <v>119</v>
      </c>
    </row>
    <row r="185" s="14" customFormat="1">
      <c r="A185" s="14"/>
      <c r="B185" s="245"/>
      <c r="C185" s="246"/>
      <c r="D185" s="236" t="s">
        <v>128</v>
      </c>
      <c r="E185" s="247" t="s">
        <v>1</v>
      </c>
      <c r="F185" s="248" t="s">
        <v>315</v>
      </c>
      <c r="G185" s="246"/>
      <c r="H185" s="249">
        <v>8</v>
      </c>
      <c r="I185" s="250"/>
      <c r="J185" s="246"/>
      <c r="K185" s="246"/>
      <c r="L185" s="251"/>
      <c r="M185" s="252"/>
      <c r="N185" s="253"/>
      <c r="O185" s="253"/>
      <c r="P185" s="253"/>
      <c r="Q185" s="253"/>
      <c r="R185" s="253"/>
      <c r="S185" s="253"/>
      <c r="T185" s="25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5" t="s">
        <v>128</v>
      </c>
      <c r="AU185" s="255" t="s">
        <v>86</v>
      </c>
      <c r="AV185" s="14" t="s">
        <v>86</v>
      </c>
      <c r="AW185" s="14" t="s">
        <v>32</v>
      </c>
      <c r="AX185" s="14" t="s">
        <v>84</v>
      </c>
      <c r="AY185" s="255" t="s">
        <v>119</v>
      </c>
    </row>
    <row r="186" s="2" customFormat="1" ht="24.15" customHeight="1">
      <c r="A186" s="39"/>
      <c r="B186" s="40"/>
      <c r="C186" s="220" t="s">
        <v>316</v>
      </c>
      <c r="D186" s="220" t="s">
        <v>122</v>
      </c>
      <c r="E186" s="221" t="s">
        <v>317</v>
      </c>
      <c r="F186" s="222" t="s">
        <v>318</v>
      </c>
      <c r="G186" s="223" t="s">
        <v>273</v>
      </c>
      <c r="H186" s="224">
        <v>36</v>
      </c>
      <c r="I186" s="225"/>
      <c r="J186" s="226">
        <f>ROUND(I186*H186,2)</f>
        <v>0</v>
      </c>
      <c r="K186" s="227"/>
      <c r="L186" s="45"/>
      <c r="M186" s="228" t="s">
        <v>1</v>
      </c>
      <c r="N186" s="229" t="s">
        <v>41</v>
      </c>
      <c r="O186" s="92"/>
      <c r="P186" s="230">
        <f>O186*H186</f>
        <v>0</v>
      </c>
      <c r="Q186" s="230">
        <v>0</v>
      </c>
      <c r="R186" s="230">
        <f>Q186*H186</f>
        <v>0</v>
      </c>
      <c r="S186" s="230">
        <v>0.28999999999999998</v>
      </c>
      <c r="T186" s="231">
        <f>S186*H186</f>
        <v>10.44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2" t="s">
        <v>149</v>
      </c>
      <c r="AT186" s="232" t="s">
        <v>122</v>
      </c>
      <c r="AU186" s="232" t="s">
        <v>86</v>
      </c>
      <c r="AY186" s="18" t="s">
        <v>119</v>
      </c>
      <c r="BE186" s="233">
        <f>IF(N186="základní",J186,0)</f>
        <v>0</v>
      </c>
      <c r="BF186" s="233">
        <f>IF(N186="snížená",J186,0)</f>
        <v>0</v>
      </c>
      <c r="BG186" s="233">
        <f>IF(N186="zákl. přenesená",J186,0)</f>
        <v>0</v>
      </c>
      <c r="BH186" s="233">
        <f>IF(N186="sníž. přenesená",J186,0)</f>
        <v>0</v>
      </c>
      <c r="BI186" s="233">
        <f>IF(N186="nulová",J186,0)</f>
        <v>0</v>
      </c>
      <c r="BJ186" s="18" t="s">
        <v>84</v>
      </c>
      <c r="BK186" s="233">
        <f>ROUND(I186*H186,2)</f>
        <v>0</v>
      </c>
      <c r="BL186" s="18" t="s">
        <v>149</v>
      </c>
      <c r="BM186" s="232" t="s">
        <v>319</v>
      </c>
    </row>
    <row r="187" s="14" customFormat="1">
      <c r="A187" s="14"/>
      <c r="B187" s="245"/>
      <c r="C187" s="246"/>
      <c r="D187" s="236" t="s">
        <v>128</v>
      </c>
      <c r="E187" s="247" t="s">
        <v>1</v>
      </c>
      <c r="F187" s="248" t="s">
        <v>320</v>
      </c>
      <c r="G187" s="246"/>
      <c r="H187" s="249">
        <v>36</v>
      </c>
      <c r="I187" s="250"/>
      <c r="J187" s="246"/>
      <c r="K187" s="246"/>
      <c r="L187" s="251"/>
      <c r="M187" s="252"/>
      <c r="N187" s="253"/>
      <c r="O187" s="253"/>
      <c r="P187" s="253"/>
      <c r="Q187" s="253"/>
      <c r="R187" s="253"/>
      <c r="S187" s="253"/>
      <c r="T187" s="25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5" t="s">
        <v>128</v>
      </c>
      <c r="AU187" s="255" t="s">
        <v>86</v>
      </c>
      <c r="AV187" s="14" t="s">
        <v>86</v>
      </c>
      <c r="AW187" s="14" t="s">
        <v>32</v>
      </c>
      <c r="AX187" s="14" t="s">
        <v>84</v>
      </c>
      <c r="AY187" s="255" t="s">
        <v>119</v>
      </c>
    </row>
    <row r="188" s="2" customFormat="1" ht="24.15" customHeight="1">
      <c r="A188" s="39"/>
      <c r="B188" s="40"/>
      <c r="C188" s="220" t="s">
        <v>321</v>
      </c>
      <c r="D188" s="220" t="s">
        <v>122</v>
      </c>
      <c r="E188" s="221" t="s">
        <v>322</v>
      </c>
      <c r="F188" s="222" t="s">
        <v>323</v>
      </c>
      <c r="G188" s="223" t="s">
        <v>273</v>
      </c>
      <c r="H188" s="224">
        <v>300</v>
      </c>
      <c r="I188" s="225"/>
      <c r="J188" s="226">
        <f>ROUND(I188*H188,2)</f>
        <v>0</v>
      </c>
      <c r="K188" s="227"/>
      <c r="L188" s="45"/>
      <c r="M188" s="228" t="s">
        <v>1</v>
      </c>
      <c r="N188" s="229" t="s">
        <v>41</v>
      </c>
      <c r="O188" s="92"/>
      <c r="P188" s="230">
        <f>O188*H188</f>
        <v>0</v>
      </c>
      <c r="Q188" s="230">
        <v>0</v>
      </c>
      <c r="R188" s="230">
        <f>Q188*H188</f>
        <v>0</v>
      </c>
      <c r="S188" s="230">
        <v>0.29999999999999999</v>
      </c>
      <c r="T188" s="231">
        <f>S188*H188</f>
        <v>90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2" t="s">
        <v>149</v>
      </c>
      <c r="AT188" s="232" t="s">
        <v>122</v>
      </c>
      <c r="AU188" s="232" t="s">
        <v>86</v>
      </c>
      <c r="AY188" s="18" t="s">
        <v>119</v>
      </c>
      <c r="BE188" s="233">
        <f>IF(N188="základní",J188,0)</f>
        <v>0</v>
      </c>
      <c r="BF188" s="233">
        <f>IF(N188="snížená",J188,0)</f>
        <v>0</v>
      </c>
      <c r="BG188" s="233">
        <f>IF(N188="zákl. přenesená",J188,0)</f>
        <v>0</v>
      </c>
      <c r="BH188" s="233">
        <f>IF(N188="sníž. přenesená",J188,0)</f>
        <v>0</v>
      </c>
      <c r="BI188" s="233">
        <f>IF(N188="nulová",J188,0)</f>
        <v>0</v>
      </c>
      <c r="BJ188" s="18" t="s">
        <v>84</v>
      </c>
      <c r="BK188" s="233">
        <f>ROUND(I188*H188,2)</f>
        <v>0</v>
      </c>
      <c r="BL188" s="18" t="s">
        <v>149</v>
      </c>
      <c r="BM188" s="232" t="s">
        <v>324</v>
      </c>
    </row>
    <row r="189" s="13" customFormat="1">
      <c r="A189" s="13"/>
      <c r="B189" s="234"/>
      <c r="C189" s="235"/>
      <c r="D189" s="236" t="s">
        <v>128</v>
      </c>
      <c r="E189" s="237" t="s">
        <v>1</v>
      </c>
      <c r="F189" s="238" t="s">
        <v>325</v>
      </c>
      <c r="G189" s="235"/>
      <c r="H189" s="237" t="s">
        <v>1</v>
      </c>
      <c r="I189" s="239"/>
      <c r="J189" s="235"/>
      <c r="K189" s="235"/>
      <c r="L189" s="240"/>
      <c r="M189" s="241"/>
      <c r="N189" s="242"/>
      <c r="O189" s="242"/>
      <c r="P189" s="242"/>
      <c r="Q189" s="242"/>
      <c r="R189" s="242"/>
      <c r="S189" s="242"/>
      <c r="T189" s="24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4" t="s">
        <v>128</v>
      </c>
      <c r="AU189" s="244" t="s">
        <v>86</v>
      </c>
      <c r="AV189" s="13" t="s">
        <v>84</v>
      </c>
      <c r="AW189" s="13" t="s">
        <v>32</v>
      </c>
      <c r="AX189" s="13" t="s">
        <v>76</v>
      </c>
      <c r="AY189" s="244" t="s">
        <v>119</v>
      </c>
    </row>
    <row r="190" s="14" customFormat="1">
      <c r="A190" s="14"/>
      <c r="B190" s="245"/>
      <c r="C190" s="246"/>
      <c r="D190" s="236" t="s">
        <v>128</v>
      </c>
      <c r="E190" s="247" t="s">
        <v>1</v>
      </c>
      <c r="F190" s="248" t="s">
        <v>326</v>
      </c>
      <c r="G190" s="246"/>
      <c r="H190" s="249">
        <v>300</v>
      </c>
      <c r="I190" s="250"/>
      <c r="J190" s="246"/>
      <c r="K190" s="246"/>
      <c r="L190" s="251"/>
      <c r="M190" s="252"/>
      <c r="N190" s="253"/>
      <c r="O190" s="253"/>
      <c r="P190" s="253"/>
      <c r="Q190" s="253"/>
      <c r="R190" s="253"/>
      <c r="S190" s="253"/>
      <c r="T190" s="25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5" t="s">
        <v>128</v>
      </c>
      <c r="AU190" s="255" t="s">
        <v>86</v>
      </c>
      <c r="AV190" s="14" t="s">
        <v>86</v>
      </c>
      <c r="AW190" s="14" t="s">
        <v>32</v>
      </c>
      <c r="AX190" s="14" t="s">
        <v>84</v>
      </c>
      <c r="AY190" s="255" t="s">
        <v>119</v>
      </c>
    </row>
    <row r="191" s="2" customFormat="1" ht="33" customHeight="1">
      <c r="A191" s="39"/>
      <c r="B191" s="40"/>
      <c r="C191" s="220" t="s">
        <v>327</v>
      </c>
      <c r="D191" s="220" t="s">
        <v>122</v>
      </c>
      <c r="E191" s="221" t="s">
        <v>328</v>
      </c>
      <c r="F191" s="222" t="s">
        <v>329</v>
      </c>
      <c r="G191" s="223" t="s">
        <v>273</v>
      </c>
      <c r="H191" s="224">
        <v>6</v>
      </c>
      <c r="I191" s="225"/>
      <c r="J191" s="226">
        <f>ROUND(I191*H191,2)</f>
        <v>0</v>
      </c>
      <c r="K191" s="227"/>
      <c r="L191" s="45"/>
      <c r="M191" s="228" t="s">
        <v>1</v>
      </c>
      <c r="N191" s="229" t="s">
        <v>41</v>
      </c>
      <c r="O191" s="92"/>
      <c r="P191" s="230">
        <f>O191*H191</f>
        <v>0</v>
      </c>
      <c r="Q191" s="230">
        <v>0</v>
      </c>
      <c r="R191" s="230">
        <f>Q191*H191</f>
        <v>0</v>
      </c>
      <c r="S191" s="230">
        <v>0.33000000000000002</v>
      </c>
      <c r="T191" s="231">
        <f>S191*H191</f>
        <v>1.98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2" t="s">
        <v>149</v>
      </c>
      <c r="AT191" s="232" t="s">
        <v>122</v>
      </c>
      <c r="AU191" s="232" t="s">
        <v>86</v>
      </c>
      <c r="AY191" s="18" t="s">
        <v>119</v>
      </c>
      <c r="BE191" s="233">
        <f>IF(N191="základní",J191,0)</f>
        <v>0</v>
      </c>
      <c r="BF191" s="233">
        <f>IF(N191="snížená",J191,0)</f>
        <v>0</v>
      </c>
      <c r="BG191" s="233">
        <f>IF(N191="zákl. přenesená",J191,0)</f>
        <v>0</v>
      </c>
      <c r="BH191" s="233">
        <f>IF(N191="sníž. přenesená",J191,0)</f>
        <v>0</v>
      </c>
      <c r="BI191" s="233">
        <f>IF(N191="nulová",J191,0)</f>
        <v>0</v>
      </c>
      <c r="BJ191" s="18" t="s">
        <v>84</v>
      </c>
      <c r="BK191" s="233">
        <f>ROUND(I191*H191,2)</f>
        <v>0</v>
      </c>
      <c r="BL191" s="18" t="s">
        <v>149</v>
      </c>
      <c r="BM191" s="232" t="s">
        <v>330</v>
      </c>
    </row>
    <row r="192" s="14" customFormat="1">
      <c r="A192" s="14"/>
      <c r="B192" s="245"/>
      <c r="C192" s="246"/>
      <c r="D192" s="236" t="s">
        <v>128</v>
      </c>
      <c r="E192" s="247" t="s">
        <v>1</v>
      </c>
      <c r="F192" s="248" t="s">
        <v>331</v>
      </c>
      <c r="G192" s="246"/>
      <c r="H192" s="249">
        <v>6</v>
      </c>
      <c r="I192" s="250"/>
      <c r="J192" s="246"/>
      <c r="K192" s="246"/>
      <c r="L192" s="251"/>
      <c r="M192" s="252"/>
      <c r="N192" s="253"/>
      <c r="O192" s="253"/>
      <c r="P192" s="253"/>
      <c r="Q192" s="253"/>
      <c r="R192" s="253"/>
      <c r="S192" s="253"/>
      <c r="T192" s="25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5" t="s">
        <v>128</v>
      </c>
      <c r="AU192" s="255" t="s">
        <v>86</v>
      </c>
      <c r="AV192" s="14" t="s">
        <v>86</v>
      </c>
      <c r="AW192" s="14" t="s">
        <v>32</v>
      </c>
      <c r="AX192" s="14" t="s">
        <v>84</v>
      </c>
      <c r="AY192" s="255" t="s">
        <v>119</v>
      </c>
    </row>
    <row r="193" s="2" customFormat="1" ht="16.5" customHeight="1">
      <c r="A193" s="39"/>
      <c r="B193" s="40"/>
      <c r="C193" s="220" t="s">
        <v>332</v>
      </c>
      <c r="D193" s="220" t="s">
        <v>122</v>
      </c>
      <c r="E193" s="221" t="s">
        <v>333</v>
      </c>
      <c r="F193" s="222" t="s">
        <v>334</v>
      </c>
      <c r="G193" s="223" t="s">
        <v>335</v>
      </c>
      <c r="H193" s="224">
        <v>145</v>
      </c>
      <c r="I193" s="225"/>
      <c r="J193" s="226">
        <f>ROUND(I193*H193,2)</f>
        <v>0</v>
      </c>
      <c r="K193" s="227"/>
      <c r="L193" s="45"/>
      <c r="M193" s="228" t="s">
        <v>1</v>
      </c>
      <c r="N193" s="229" t="s">
        <v>41</v>
      </c>
      <c r="O193" s="92"/>
      <c r="P193" s="230">
        <f>O193*H193</f>
        <v>0</v>
      </c>
      <c r="Q193" s="230">
        <v>0</v>
      </c>
      <c r="R193" s="230">
        <f>Q193*H193</f>
        <v>0</v>
      </c>
      <c r="S193" s="230">
        <v>0.20499999999999999</v>
      </c>
      <c r="T193" s="231">
        <f>S193*H193</f>
        <v>29.724999999999998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2" t="s">
        <v>149</v>
      </c>
      <c r="AT193" s="232" t="s">
        <v>122</v>
      </c>
      <c r="AU193" s="232" t="s">
        <v>86</v>
      </c>
      <c r="AY193" s="18" t="s">
        <v>119</v>
      </c>
      <c r="BE193" s="233">
        <f>IF(N193="základní",J193,0)</f>
        <v>0</v>
      </c>
      <c r="BF193" s="233">
        <f>IF(N193="snížená",J193,0)</f>
        <v>0</v>
      </c>
      <c r="BG193" s="233">
        <f>IF(N193="zákl. přenesená",J193,0)</f>
        <v>0</v>
      </c>
      <c r="BH193" s="233">
        <f>IF(N193="sníž. přenesená",J193,0)</f>
        <v>0</v>
      </c>
      <c r="BI193" s="233">
        <f>IF(N193="nulová",J193,0)</f>
        <v>0</v>
      </c>
      <c r="BJ193" s="18" t="s">
        <v>84</v>
      </c>
      <c r="BK193" s="233">
        <f>ROUND(I193*H193,2)</f>
        <v>0</v>
      </c>
      <c r="BL193" s="18" t="s">
        <v>149</v>
      </c>
      <c r="BM193" s="232" t="s">
        <v>336</v>
      </c>
    </row>
    <row r="194" s="14" customFormat="1">
      <c r="A194" s="14"/>
      <c r="B194" s="245"/>
      <c r="C194" s="246"/>
      <c r="D194" s="236" t="s">
        <v>128</v>
      </c>
      <c r="E194" s="247" t="s">
        <v>1</v>
      </c>
      <c r="F194" s="248" t="s">
        <v>337</v>
      </c>
      <c r="G194" s="246"/>
      <c r="H194" s="249">
        <v>145</v>
      </c>
      <c r="I194" s="250"/>
      <c r="J194" s="246"/>
      <c r="K194" s="246"/>
      <c r="L194" s="251"/>
      <c r="M194" s="252"/>
      <c r="N194" s="253"/>
      <c r="O194" s="253"/>
      <c r="P194" s="253"/>
      <c r="Q194" s="253"/>
      <c r="R194" s="253"/>
      <c r="S194" s="253"/>
      <c r="T194" s="25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5" t="s">
        <v>128</v>
      </c>
      <c r="AU194" s="255" t="s">
        <v>86</v>
      </c>
      <c r="AV194" s="14" t="s">
        <v>86</v>
      </c>
      <c r="AW194" s="14" t="s">
        <v>32</v>
      </c>
      <c r="AX194" s="14" t="s">
        <v>84</v>
      </c>
      <c r="AY194" s="255" t="s">
        <v>119</v>
      </c>
    </row>
    <row r="195" s="2" customFormat="1" ht="24.15" customHeight="1">
      <c r="A195" s="39"/>
      <c r="B195" s="40"/>
      <c r="C195" s="220" t="s">
        <v>7</v>
      </c>
      <c r="D195" s="220" t="s">
        <v>122</v>
      </c>
      <c r="E195" s="221" t="s">
        <v>338</v>
      </c>
      <c r="F195" s="222" t="s">
        <v>339</v>
      </c>
      <c r="G195" s="223" t="s">
        <v>335</v>
      </c>
      <c r="H195" s="224">
        <v>145</v>
      </c>
      <c r="I195" s="225"/>
      <c r="J195" s="226">
        <f>ROUND(I195*H195,2)</f>
        <v>0</v>
      </c>
      <c r="K195" s="227"/>
      <c r="L195" s="45"/>
      <c r="M195" s="228" t="s">
        <v>1</v>
      </c>
      <c r="N195" s="229" t="s">
        <v>41</v>
      </c>
      <c r="O195" s="92"/>
      <c r="P195" s="230">
        <f>O195*H195</f>
        <v>0</v>
      </c>
      <c r="Q195" s="230">
        <v>0</v>
      </c>
      <c r="R195" s="230">
        <f>Q195*H195</f>
        <v>0</v>
      </c>
      <c r="S195" s="230">
        <v>0</v>
      </c>
      <c r="T195" s="231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2" t="s">
        <v>149</v>
      </c>
      <c r="AT195" s="232" t="s">
        <v>122</v>
      </c>
      <c r="AU195" s="232" t="s">
        <v>86</v>
      </c>
      <c r="AY195" s="18" t="s">
        <v>119</v>
      </c>
      <c r="BE195" s="233">
        <f>IF(N195="základní",J195,0)</f>
        <v>0</v>
      </c>
      <c r="BF195" s="233">
        <f>IF(N195="snížená",J195,0)</f>
        <v>0</v>
      </c>
      <c r="BG195" s="233">
        <f>IF(N195="zákl. přenesená",J195,0)</f>
        <v>0</v>
      </c>
      <c r="BH195" s="233">
        <f>IF(N195="sníž. přenesená",J195,0)</f>
        <v>0</v>
      </c>
      <c r="BI195" s="233">
        <f>IF(N195="nulová",J195,0)</f>
        <v>0</v>
      </c>
      <c r="BJ195" s="18" t="s">
        <v>84</v>
      </c>
      <c r="BK195" s="233">
        <f>ROUND(I195*H195,2)</f>
        <v>0</v>
      </c>
      <c r="BL195" s="18" t="s">
        <v>149</v>
      </c>
      <c r="BM195" s="232" t="s">
        <v>340</v>
      </c>
    </row>
    <row r="196" s="14" customFormat="1">
      <c r="A196" s="14"/>
      <c r="B196" s="245"/>
      <c r="C196" s="246"/>
      <c r="D196" s="236" t="s">
        <v>128</v>
      </c>
      <c r="E196" s="247" t="s">
        <v>1</v>
      </c>
      <c r="F196" s="248" t="s">
        <v>341</v>
      </c>
      <c r="G196" s="246"/>
      <c r="H196" s="249">
        <v>145</v>
      </c>
      <c r="I196" s="250"/>
      <c r="J196" s="246"/>
      <c r="K196" s="246"/>
      <c r="L196" s="251"/>
      <c r="M196" s="252"/>
      <c r="N196" s="253"/>
      <c r="O196" s="253"/>
      <c r="P196" s="253"/>
      <c r="Q196" s="253"/>
      <c r="R196" s="253"/>
      <c r="S196" s="253"/>
      <c r="T196" s="25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5" t="s">
        <v>128</v>
      </c>
      <c r="AU196" s="255" t="s">
        <v>86</v>
      </c>
      <c r="AV196" s="14" t="s">
        <v>86</v>
      </c>
      <c r="AW196" s="14" t="s">
        <v>32</v>
      </c>
      <c r="AX196" s="14" t="s">
        <v>84</v>
      </c>
      <c r="AY196" s="255" t="s">
        <v>119</v>
      </c>
    </row>
    <row r="197" s="2" customFormat="1" ht="24.15" customHeight="1">
      <c r="A197" s="39"/>
      <c r="B197" s="40"/>
      <c r="C197" s="220" t="s">
        <v>342</v>
      </c>
      <c r="D197" s="220" t="s">
        <v>122</v>
      </c>
      <c r="E197" s="221" t="s">
        <v>343</v>
      </c>
      <c r="F197" s="222" t="s">
        <v>344</v>
      </c>
      <c r="G197" s="223" t="s">
        <v>273</v>
      </c>
      <c r="H197" s="224">
        <v>60</v>
      </c>
      <c r="I197" s="225"/>
      <c r="J197" s="226">
        <f>ROUND(I197*H197,2)</f>
        <v>0</v>
      </c>
      <c r="K197" s="227"/>
      <c r="L197" s="45"/>
      <c r="M197" s="228" t="s">
        <v>1</v>
      </c>
      <c r="N197" s="229" t="s">
        <v>41</v>
      </c>
      <c r="O197" s="92"/>
      <c r="P197" s="230">
        <f>O197*H197</f>
        <v>0</v>
      </c>
      <c r="Q197" s="230">
        <v>0</v>
      </c>
      <c r="R197" s="230">
        <f>Q197*H197</f>
        <v>0</v>
      </c>
      <c r="S197" s="230">
        <v>0</v>
      </c>
      <c r="T197" s="231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2" t="s">
        <v>149</v>
      </c>
      <c r="AT197" s="232" t="s">
        <v>122</v>
      </c>
      <c r="AU197" s="232" t="s">
        <v>86</v>
      </c>
      <c r="AY197" s="18" t="s">
        <v>119</v>
      </c>
      <c r="BE197" s="233">
        <f>IF(N197="základní",J197,0)</f>
        <v>0</v>
      </c>
      <c r="BF197" s="233">
        <f>IF(N197="snížená",J197,0)</f>
        <v>0</v>
      </c>
      <c r="BG197" s="233">
        <f>IF(N197="zákl. přenesená",J197,0)</f>
        <v>0</v>
      </c>
      <c r="BH197" s="233">
        <f>IF(N197="sníž. přenesená",J197,0)</f>
        <v>0</v>
      </c>
      <c r="BI197" s="233">
        <f>IF(N197="nulová",J197,0)</f>
        <v>0</v>
      </c>
      <c r="BJ197" s="18" t="s">
        <v>84</v>
      </c>
      <c r="BK197" s="233">
        <f>ROUND(I197*H197,2)</f>
        <v>0</v>
      </c>
      <c r="BL197" s="18" t="s">
        <v>149</v>
      </c>
      <c r="BM197" s="232" t="s">
        <v>345</v>
      </c>
    </row>
    <row r="198" s="14" customFormat="1">
      <c r="A198" s="14"/>
      <c r="B198" s="245"/>
      <c r="C198" s="246"/>
      <c r="D198" s="236" t="s">
        <v>128</v>
      </c>
      <c r="E198" s="247" t="s">
        <v>1</v>
      </c>
      <c r="F198" s="248" t="s">
        <v>309</v>
      </c>
      <c r="G198" s="246"/>
      <c r="H198" s="249">
        <v>60</v>
      </c>
      <c r="I198" s="250"/>
      <c r="J198" s="246"/>
      <c r="K198" s="246"/>
      <c r="L198" s="251"/>
      <c r="M198" s="252"/>
      <c r="N198" s="253"/>
      <c r="O198" s="253"/>
      <c r="P198" s="253"/>
      <c r="Q198" s="253"/>
      <c r="R198" s="253"/>
      <c r="S198" s="253"/>
      <c r="T198" s="25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5" t="s">
        <v>128</v>
      </c>
      <c r="AU198" s="255" t="s">
        <v>86</v>
      </c>
      <c r="AV198" s="14" t="s">
        <v>86</v>
      </c>
      <c r="AW198" s="14" t="s">
        <v>32</v>
      </c>
      <c r="AX198" s="14" t="s">
        <v>84</v>
      </c>
      <c r="AY198" s="255" t="s">
        <v>119</v>
      </c>
    </row>
    <row r="199" s="2" customFormat="1" ht="24.15" customHeight="1">
      <c r="A199" s="39"/>
      <c r="B199" s="40"/>
      <c r="C199" s="220" t="s">
        <v>346</v>
      </c>
      <c r="D199" s="220" t="s">
        <v>122</v>
      </c>
      <c r="E199" s="221" t="s">
        <v>347</v>
      </c>
      <c r="F199" s="222" t="s">
        <v>348</v>
      </c>
      <c r="G199" s="223" t="s">
        <v>224</v>
      </c>
      <c r="H199" s="224">
        <v>2.2000000000000002</v>
      </c>
      <c r="I199" s="225"/>
      <c r="J199" s="226">
        <f>ROUND(I199*H199,2)</f>
        <v>0</v>
      </c>
      <c r="K199" s="227"/>
      <c r="L199" s="45"/>
      <c r="M199" s="228" t="s">
        <v>1</v>
      </c>
      <c r="N199" s="229" t="s">
        <v>41</v>
      </c>
      <c r="O199" s="92"/>
      <c r="P199" s="230">
        <f>O199*H199</f>
        <v>0</v>
      </c>
      <c r="Q199" s="230">
        <v>0</v>
      </c>
      <c r="R199" s="230">
        <f>Q199*H199</f>
        <v>0</v>
      </c>
      <c r="S199" s="230">
        <v>0</v>
      </c>
      <c r="T199" s="231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2" t="s">
        <v>149</v>
      </c>
      <c r="AT199" s="232" t="s">
        <v>122</v>
      </c>
      <c r="AU199" s="232" t="s">
        <v>86</v>
      </c>
      <c r="AY199" s="18" t="s">
        <v>119</v>
      </c>
      <c r="BE199" s="233">
        <f>IF(N199="základní",J199,0)</f>
        <v>0</v>
      </c>
      <c r="BF199" s="233">
        <f>IF(N199="snížená",J199,0)</f>
        <v>0</v>
      </c>
      <c r="BG199" s="233">
        <f>IF(N199="zákl. přenesená",J199,0)</f>
        <v>0</v>
      </c>
      <c r="BH199" s="233">
        <f>IF(N199="sníž. přenesená",J199,0)</f>
        <v>0</v>
      </c>
      <c r="BI199" s="233">
        <f>IF(N199="nulová",J199,0)</f>
        <v>0</v>
      </c>
      <c r="BJ199" s="18" t="s">
        <v>84</v>
      </c>
      <c r="BK199" s="233">
        <f>ROUND(I199*H199,2)</f>
        <v>0</v>
      </c>
      <c r="BL199" s="18" t="s">
        <v>149</v>
      </c>
      <c r="BM199" s="232" t="s">
        <v>349</v>
      </c>
    </row>
    <row r="200" s="13" customFormat="1">
      <c r="A200" s="13"/>
      <c r="B200" s="234"/>
      <c r="C200" s="235"/>
      <c r="D200" s="236" t="s">
        <v>128</v>
      </c>
      <c r="E200" s="237" t="s">
        <v>1</v>
      </c>
      <c r="F200" s="238" t="s">
        <v>350</v>
      </c>
      <c r="G200" s="235"/>
      <c r="H200" s="237" t="s">
        <v>1</v>
      </c>
      <c r="I200" s="239"/>
      <c r="J200" s="235"/>
      <c r="K200" s="235"/>
      <c r="L200" s="240"/>
      <c r="M200" s="241"/>
      <c r="N200" s="242"/>
      <c r="O200" s="242"/>
      <c r="P200" s="242"/>
      <c r="Q200" s="242"/>
      <c r="R200" s="242"/>
      <c r="S200" s="242"/>
      <c r="T200" s="24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4" t="s">
        <v>128</v>
      </c>
      <c r="AU200" s="244" t="s">
        <v>86</v>
      </c>
      <c r="AV200" s="13" t="s">
        <v>84</v>
      </c>
      <c r="AW200" s="13" t="s">
        <v>32</v>
      </c>
      <c r="AX200" s="13" t="s">
        <v>76</v>
      </c>
      <c r="AY200" s="244" t="s">
        <v>119</v>
      </c>
    </row>
    <row r="201" s="14" customFormat="1">
      <c r="A201" s="14"/>
      <c r="B201" s="245"/>
      <c r="C201" s="246"/>
      <c r="D201" s="236" t="s">
        <v>128</v>
      </c>
      <c r="E201" s="247" t="s">
        <v>1</v>
      </c>
      <c r="F201" s="248" t="s">
        <v>351</v>
      </c>
      <c r="G201" s="246"/>
      <c r="H201" s="249">
        <v>2.2000000000000002</v>
      </c>
      <c r="I201" s="250"/>
      <c r="J201" s="246"/>
      <c r="K201" s="246"/>
      <c r="L201" s="251"/>
      <c r="M201" s="252"/>
      <c r="N201" s="253"/>
      <c r="O201" s="253"/>
      <c r="P201" s="253"/>
      <c r="Q201" s="253"/>
      <c r="R201" s="253"/>
      <c r="S201" s="253"/>
      <c r="T201" s="25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5" t="s">
        <v>128</v>
      </c>
      <c r="AU201" s="255" t="s">
        <v>86</v>
      </c>
      <c r="AV201" s="14" t="s">
        <v>86</v>
      </c>
      <c r="AW201" s="14" t="s">
        <v>32</v>
      </c>
      <c r="AX201" s="14" t="s">
        <v>84</v>
      </c>
      <c r="AY201" s="255" t="s">
        <v>119</v>
      </c>
    </row>
    <row r="202" s="2" customFormat="1" ht="37.8" customHeight="1">
      <c r="A202" s="39"/>
      <c r="B202" s="40"/>
      <c r="C202" s="220" t="s">
        <v>352</v>
      </c>
      <c r="D202" s="220" t="s">
        <v>122</v>
      </c>
      <c r="E202" s="221" t="s">
        <v>353</v>
      </c>
      <c r="F202" s="222" t="s">
        <v>354</v>
      </c>
      <c r="G202" s="223" t="s">
        <v>302</v>
      </c>
      <c r="H202" s="224">
        <v>1</v>
      </c>
      <c r="I202" s="225"/>
      <c r="J202" s="226">
        <f>ROUND(I202*H202,2)</f>
        <v>0</v>
      </c>
      <c r="K202" s="227"/>
      <c r="L202" s="45"/>
      <c r="M202" s="228" t="s">
        <v>1</v>
      </c>
      <c r="N202" s="229" t="s">
        <v>41</v>
      </c>
      <c r="O202" s="92"/>
      <c r="P202" s="230">
        <f>O202*H202</f>
        <v>0</v>
      </c>
      <c r="Q202" s="230">
        <v>0</v>
      </c>
      <c r="R202" s="230">
        <f>Q202*H202</f>
        <v>0</v>
      </c>
      <c r="S202" s="230">
        <v>1.3100000000000001</v>
      </c>
      <c r="T202" s="231">
        <f>S202*H202</f>
        <v>1.3100000000000001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2" t="s">
        <v>149</v>
      </c>
      <c r="AT202" s="232" t="s">
        <v>122</v>
      </c>
      <c r="AU202" s="232" t="s">
        <v>86</v>
      </c>
      <c r="AY202" s="18" t="s">
        <v>119</v>
      </c>
      <c r="BE202" s="233">
        <f>IF(N202="základní",J202,0)</f>
        <v>0</v>
      </c>
      <c r="BF202" s="233">
        <f>IF(N202="snížená",J202,0)</f>
        <v>0</v>
      </c>
      <c r="BG202" s="233">
        <f>IF(N202="zákl. přenesená",J202,0)</f>
        <v>0</v>
      </c>
      <c r="BH202" s="233">
        <f>IF(N202="sníž. přenesená",J202,0)</f>
        <v>0</v>
      </c>
      <c r="BI202" s="233">
        <f>IF(N202="nulová",J202,0)</f>
        <v>0</v>
      </c>
      <c r="BJ202" s="18" t="s">
        <v>84</v>
      </c>
      <c r="BK202" s="233">
        <f>ROUND(I202*H202,2)</f>
        <v>0</v>
      </c>
      <c r="BL202" s="18" t="s">
        <v>149</v>
      </c>
      <c r="BM202" s="232" t="s">
        <v>355</v>
      </c>
    </row>
    <row r="203" s="14" customFormat="1">
      <c r="A203" s="14"/>
      <c r="B203" s="245"/>
      <c r="C203" s="246"/>
      <c r="D203" s="236" t="s">
        <v>128</v>
      </c>
      <c r="E203" s="247" t="s">
        <v>1</v>
      </c>
      <c r="F203" s="248" t="s">
        <v>166</v>
      </c>
      <c r="G203" s="246"/>
      <c r="H203" s="249">
        <v>1</v>
      </c>
      <c r="I203" s="250"/>
      <c r="J203" s="246"/>
      <c r="K203" s="246"/>
      <c r="L203" s="251"/>
      <c r="M203" s="252"/>
      <c r="N203" s="253"/>
      <c r="O203" s="253"/>
      <c r="P203" s="253"/>
      <c r="Q203" s="253"/>
      <c r="R203" s="253"/>
      <c r="S203" s="253"/>
      <c r="T203" s="25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5" t="s">
        <v>128</v>
      </c>
      <c r="AU203" s="255" t="s">
        <v>86</v>
      </c>
      <c r="AV203" s="14" t="s">
        <v>86</v>
      </c>
      <c r="AW203" s="14" t="s">
        <v>32</v>
      </c>
      <c r="AX203" s="14" t="s">
        <v>84</v>
      </c>
      <c r="AY203" s="255" t="s">
        <v>119</v>
      </c>
    </row>
    <row r="204" s="2" customFormat="1" ht="33" customHeight="1">
      <c r="A204" s="39"/>
      <c r="B204" s="40"/>
      <c r="C204" s="220" t="s">
        <v>356</v>
      </c>
      <c r="D204" s="220" t="s">
        <v>122</v>
      </c>
      <c r="E204" s="221" t="s">
        <v>357</v>
      </c>
      <c r="F204" s="222" t="s">
        <v>358</v>
      </c>
      <c r="G204" s="223" t="s">
        <v>302</v>
      </c>
      <c r="H204" s="224">
        <v>1</v>
      </c>
      <c r="I204" s="225"/>
      <c r="J204" s="226">
        <f>ROUND(I204*H204,2)</f>
        <v>0</v>
      </c>
      <c r="K204" s="227"/>
      <c r="L204" s="45"/>
      <c r="M204" s="228" t="s">
        <v>1</v>
      </c>
      <c r="N204" s="229" t="s">
        <v>41</v>
      </c>
      <c r="O204" s="92"/>
      <c r="P204" s="230">
        <f>O204*H204</f>
        <v>0</v>
      </c>
      <c r="Q204" s="230">
        <v>0</v>
      </c>
      <c r="R204" s="230">
        <f>Q204*H204</f>
        <v>0</v>
      </c>
      <c r="S204" s="230">
        <v>1.3100000000000001</v>
      </c>
      <c r="T204" s="231">
        <f>S204*H204</f>
        <v>1.3100000000000001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2" t="s">
        <v>149</v>
      </c>
      <c r="AT204" s="232" t="s">
        <v>122</v>
      </c>
      <c r="AU204" s="232" t="s">
        <v>86</v>
      </c>
      <c r="AY204" s="18" t="s">
        <v>119</v>
      </c>
      <c r="BE204" s="233">
        <f>IF(N204="základní",J204,0)</f>
        <v>0</v>
      </c>
      <c r="BF204" s="233">
        <f>IF(N204="snížená",J204,0)</f>
        <v>0</v>
      </c>
      <c r="BG204" s="233">
        <f>IF(N204="zákl. přenesená",J204,0)</f>
        <v>0</v>
      </c>
      <c r="BH204" s="233">
        <f>IF(N204="sníž. přenesená",J204,0)</f>
        <v>0</v>
      </c>
      <c r="BI204" s="233">
        <f>IF(N204="nulová",J204,0)</f>
        <v>0</v>
      </c>
      <c r="BJ204" s="18" t="s">
        <v>84</v>
      </c>
      <c r="BK204" s="233">
        <f>ROUND(I204*H204,2)</f>
        <v>0</v>
      </c>
      <c r="BL204" s="18" t="s">
        <v>149</v>
      </c>
      <c r="BM204" s="232" t="s">
        <v>359</v>
      </c>
    </row>
    <row r="205" s="14" customFormat="1">
      <c r="A205" s="14"/>
      <c r="B205" s="245"/>
      <c r="C205" s="246"/>
      <c r="D205" s="236" t="s">
        <v>128</v>
      </c>
      <c r="E205" s="247" t="s">
        <v>1</v>
      </c>
      <c r="F205" s="248" t="s">
        <v>360</v>
      </c>
      <c r="G205" s="246"/>
      <c r="H205" s="249">
        <v>1</v>
      </c>
      <c r="I205" s="250"/>
      <c r="J205" s="246"/>
      <c r="K205" s="246"/>
      <c r="L205" s="251"/>
      <c r="M205" s="252"/>
      <c r="N205" s="253"/>
      <c r="O205" s="253"/>
      <c r="P205" s="253"/>
      <c r="Q205" s="253"/>
      <c r="R205" s="253"/>
      <c r="S205" s="253"/>
      <c r="T205" s="25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5" t="s">
        <v>128</v>
      </c>
      <c r="AU205" s="255" t="s">
        <v>86</v>
      </c>
      <c r="AV205" s="14" t="s">
        <v>86</v>
      </c>
      <c r="AW205" s="14" t="s">
        <v>32</v>
      </c>
      <c r="AX205" s="14" t="s">
        <v>84</v>
      </c>
      <c r="AY205" s="255" t="s">
        <v>119</v>
      </c>
    </row>
    <row r="206" s="2" customFormat="1" ht="37.8" customHeight="1">
      <c r="A206" s="39"/>
      <c r="B206" s="40"/>
      <c r="C206" s="220" t="s">
        <v>361</v>
      </c>
      <c r="D206" s="220" t="s">
        <v>122</v>
      </c>
      <c r="E206" s="221" t="s">
        <v>362</v>
      </c>
      <c r="F206" s="222" t="s">
        <v>363</v>
      </c>
      <c r="G206" s="223" t="s">
        <v>302</v>
      </c>
      <c r="H206" s="224">
        <v>2</v>
      </c>
      <c r="I206" s="225"/>
      <c r="J206" s="226">
        <f>ROUND(I206*H206,2)</f>
        <v>0</v>
      </c>
      <c r="K206" s="227"/>
      <c r="L206" s="45"/>
      <c r="M206" s="228" t="s">
        <v>1</v>
      </c>
      <c r="N206" s="229" t="s">
        <v>41</v>
      </c>
      <c r="O206" s="92"/>
      <c r="P206" s="230">
        <f>O206*H206</f>
        <v>0</v>
      </c>
      <c r="Q206" s="230">
        <v>0</v>
      </c>
      <c r="R206" s="230">
        <f>Q206*H206</f>
        <v>0</v>
      </c>
      <c r="S206" s="230">
        <v>1.3100000000000001</v>
      </c>
      <c r="T206" s="231">
        <f>S206*H206</f>
        <v>2.6200000000000001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2" t="s">
        <v>149</v>
      </c>
      <c r="AT206" s="232" t="s">
        <v>122</v>
      </c>
      <c r="AU206" s="232" t="s">
        <v>86</v>
      </c>
      <c r="AY206" s="18" t="s">
        <v>119</v>
      </c>
      <c r="BE206" s="233">
        <f>IF(N206="základní",J206,0)</f>
        <v>0</v>
      </c>
      <c r="BF206" s="233">
        <f>IF(N206="snížená",J206,0)</f>
        <v>0</v>
      </c>
      <c r="BG206" s="233">
        <f>IF(N206="zákl. přenesená",J206,0)</f>
        <v>0</v>
      </c>
      <c r="BH206" s="233">
        <f>IF(N206="sníž. přenesená",J206,0)</f>
        <v>0</v>
      </c>
      <c r="BI206" s="233">
        <f>IF(N206="nulová",J206,0)</f>
        <v>0</v>
      </c>
      <c r="BJ206" s="18" t="s">
        <v>84</v>
      </c>
      <c r="BK206" s="233">
        <f>ROUND(I206*H206,2)</f>
        <v>0</v>
      </c>
      <c r="BL206" s="18" t="s">
        <v>149</v>
      </c>
      <c r="BM206" s="232" t="s">
        <v>364</v>
      </c>
    </row>
    <row r="207" s="14" customFormat="1">
      <c r="A207" s="14"/>
      <c r="B207" s="245"/>
      <c r="C207" s="246"/>
      <c r="D207" s="236" t="s">
        <v>128</v>
      </c>
      <c r="E207" s="247" t="s">
        <v>1</v>
      </c>
      <c r="F207" s="248" t="s">
        <v>365</v>
      </c>
      <c r="G207" s="246"/>
      <c r="H207" s="249">
        <v>2</v>
      </c>
      <c r="I207" s="250"/>
      <c r="J207" s="246"/>
      <c r="K207" s="246"/>
      <c r="L207" s="251"/>
      <c r="M207" s="252"/>
      <c r="N207" s="253"/>
      <c r="O207" s="253"/>
      <c r="P207" s="253"/>
      <c r="Q207" s="253"/>
      <c r="R207" s="253"/>
      <c r="S207" s="253"/>
      <c r="T207" s="25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5" t="s">
        <v>128</v>
      </c>
      <c r="AU207" s="255" t="s">
        <v>86</v>
      </c>
      <c r="AV207" s="14" t="s">
        <v>86</v>
      </c>
      <c r="AW207" s="14" t="s">
        <v>32</v>
      </c>
      <c r="AX207" s="14" t="s">
        <v>84</v>
      </c>
      <c r="AY207" s="255" t="s">
        <v>119</v>
      </c>
    </row>
    <row r="208" s="2" customFormat="1" ht="37.8" customHeight="1">
      <c r="A208" s="39"/>
      <c r="B208" s="40"/>
      <c r="C208" s="220" t="s">
        <v>366</v>
      </c>
      <c r="D208" s="220" t="s">
        <v>122</v>
      </c>
      <c r="E208" s="221" t="s">
        <v>367</v>
      </c>
      <c r="F208" s="222" t="s">
        <v>368</v>
      </c>
      <c r="G208" s="223" t="s">
        <v>302</v>
      </c>
      <c r="H208" s="224">
        <v>3</v>
      </c>
      <c r="I208" s="225"/>
      <c r="J208" s="226">
        <f>ROUND(I208*H208,2)</f>
        <v>0</v>
      </c>
      <c r="K208" s="227"/>
      <c r="L208" s="45"/>
      <c r="M208" s="228" t="s">
        <v>1</v>
      </c>
      <c r="N208" s="229" t="s">
        <v>41</v>
      </c>
      <c r="O208" s="92"/>
      <c r="P208" s="230">
        <f>O208*H208</f>
        <v>0</v>
      </c>
      <c r="Q208" s="230">
        <v>0</v>
      </c>
      <c r="R208" s="230">
        <f>Q208*H208</f>
        <v>0</v>
      </c>
      <c r="S208" s="230">
        <v>1.3100000000000001</v>
      </c>
      <c r="T208" s="231">
        <f>S208*H208</f>
        <v>3.9300000000000002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2" t="s">
        <v>149</v>
      </c>
      <c r="AT208" s="232" t="s">
        <v>122</v>
      </c>
      <c r="AU208" s="232" t="s">
        <v>86</v>
      </c>
      <c r="AY208" s="18" t="s">
        <v>119</v>
      </c>
      <c r="BE208" s="233">
        <f>IF(N208="základní",J208,0)</f>
        <v>0</v>
      </c>
      <c r="BF208" s="233">
        <f>IF(N208="snížená",J208,0)</f>
        <v>0</v>
      </c>
      <c r="BG208" s="233">
        <f>IF(N208="zákl. přenesená",J208,0)</f>
        <v>0</v>
      </c>
      <c r="BH208" s="233">
        <f>IF(N208="sníž. přenesená",J208,0)</f>
        <v>0</v>
      </c>
      <c r="BI208" s="233">
        <f>IF(N208="nulová",J208,0)</f>
        <v>0</v>
      </c>
      <c r="BJ208" s="18" t="s">
        <v>84</v>
      </c>
      <c r="BK208" s="233">
        <f>ROUND(I208*H208,2)</f>
        <v>0</v>
      </c>
      <c r="BL208" s="18" t="s">
        <v>149</v>
      </c>
      <c r="BM208" s="232" t="s">
        <v>369</v>
      </c>
    </row>
    <row r="209" s="14" customFormat="1">
      <c r="A209" s="14"/>
      <c r="B209" s="245"/>
      <c r="C209" s="246"/>
      <c r="D209" s="236" t="s">
        <v>128</v>
      </c>
      <c r="E209" s="247" t="s">
        <v>1</v>
      </c>
      <c r="F209" s="248" t="s">
        <v>370</v>
      </c>
      <c r="G209" s="246"/>
      <c r="H209" s="249">
        <v>3</v>
      </c>
      <c r="I209" s="250"/>
      <c r="J209" s="246"/>
      <c r="K209" s="246"/>
      <c r="L209" s="251"/>
      <c r="M209" s="252"/>
      <c r="N209" s="253"/>
      <c r="O209" s="253"/>
      <c r="P209" s="253"/>
      <c r="Q209" s="253"/>
      <c r="R209" s="253"/>
      <c r="S209" s="253"/>
      <c r="T209" s="25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5" t="s">
        <v>128</v>
      </c>
      <c r="AU209" s="255" t="s">
        <v>86</v>
      </c>
      <c r="AV209" s="14" t="s">
        <v>86</v>
      </c>
      <c r="AW209" s="14" t="s">
        <v>32</v>
      </c>
      <c r="AX209" s="14" t="s">
        <v>84</v>
      </c>
      <c r="AY209" s="255" t="s">
        <v>119</v>
      </c>
    </row>
    <row r="210" s="2" customFormat="1" ht="16.5" customHeight="1">
      <c r="A210" s="39"/>
      <c r="B210" s="40"/>
      <c r="C210" s="220" t="s">
        <v>371</v>
      </c>
      <c r="D210" s="220" t="s">
        <v>122</v>
      </c>
      <c r="E210" s="221" t="s">
        <v>372</v>
      </c>
      <c r="F210" s="222" t="s">
        <v>373</v>
      </c>
      <c r="G210" s="223" t="s">
        <v>302</v>
      </c>
      <c r="H210" s="224">
        <v>4</v>
      </c>
      <c r="I210" s="225"/>
      <c r="J210" s="226">
        <f>ROUND(I210*H210,2)</f>
        <v>0</v>
      </c>
      <c r="K210" s="227"/>
      <c r="L210" s="45"/>
      <c r="M210" s="228" t="s">
        <v>1</v>
      </c>
      <c r="N210" s="229" t="s">
        <v>41</v>
      </c>
      <c r="O210" s="92"/>
      <c r="P210" s="230">
        <f>O210*H210</f>
        <v>0</v>
      </c>
      <c r="Q210" s="230">
        <v>0</v>
      </c>
      <c r="R210" s="230">
        <f>Q210*H210</f>
        <v>0</v>
      </c>
      <c r="S210" s="230">
        <v>0.48199999999999998</v>
      </c>
      <c r="T210" s="231">
        <f>S210*H210</f>
        <v>1.9279999999999999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2" t="s">
        <v>149</v>
      </c>
      <c r="AT210" s="232" t="s">
        <v>122</v>
      </c>
      <c r="AU210" s="232" t="s">
        <v>86</v>
      </c>
      <c r="AY210" s="18" t="s">
        <v>119</v>
      </c>
      <c r="BE210" s="233">
        <f>IF(N210="základní",J210,0)</f>
        <v>0</v>
      </c>
      <c r="BF210" s="233">
        <f>IF(N210="snížená",J210,0)</f>
        <v>0</v>
      </c>
      <c r="BG210" s="233">
        <f>IF(N210="zákl. přenesená",J210,0)</f>
        <v>0</v>
      </c>
      <c r="BH210" s="233">
        <f>IF(N210="sníž. přenesená",J210,0)</f>
        <v>0</v>
      </c>
      <c r="BI210" s="233">
        <f>IF(N210="nulová",J210,0)</f>
        <v>0</v>
      </c>
      <c r="BJ210" s="18" t="s">
        <v>84</v>
      </c>
      <c r="BK210" s="233">
        <f>ROUND(I210*H210,2)</f>
        <v>0</v>
      </c>
      <c r="BL210" s="18" t="s">
        <v>149</v>
      </c>
      <c r="BM210" s="232" t="s">
        <v>374</v>
      </c>
    </row>
    <row r="211" s="13" customFormat="1">
      <c r="A211" s="13"/>
      <c r="B211" s="234"/>
      <c r="C211" s="235"/>
      <c r="D211" s="236" t="s">
        <v>128</v>
      </c>
      <c r="E211" s="237" t="s">
        <v>1</v>
      </c>
      <c r="F211" s="238" t="s">
        <v>375</v>
      </c>
      <c r="G211" s="235"/>
      <c r="H211" s="237" t="s">
        <v>1</v>
      </c>
      <c r="I211" s="239"/>
      <c r="J211" s="235"/>
      <c r="K211" s="235"/>
      <c r="L211" s="240"/>
      <c r="M211" s="241"/>
      <c r="N211" s="242"/>
      <c r="O211" s="242"/>
      <c r="P211" s="242"/>
      <c r="Q211" s="242"/>
      <c r="R211" s="242"/>
      <c r="S211" s="242"/>
      <c r="T211" s="24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4" t="s">
        <v>128</v>
      </c>
      <c r="AU211" s="244" t="s">
        <v>86</v>
      </c>
      <c r="AV211" s="13" t="s">
        <v>84</v>
      </c>
      <c r="AW211" s="13" t="s">
        <v>32</v>
      </c>
      <c r="AX211" s="13" t="s">
        <v>76</v>
      </c>
      <c r="AY211" s="244" t="s">
        <v>119</v>
      </c>
    </row>
    <row r="212" s="14" customFormat="1">
      <c r="A212" s="14"/>
      <c r="B212" s="245"/>
      <c r="C212" s="246"/>
      <c r="D212" s="236" t="s">
        <v>128</v>
      </c>
      <c r="E212" s="247" t="s">
        <v>1</v>
      </c>
      <c r="F212" s="248" t="s">
        <v>149</v>
      </c>
      <c r="G212" s="246"/>
      <c r="H212" s="249">
        <v>4</v>
      </c>
      <c r="I212" s="250"/>
      <c r="J212" s="246"/>
      <c r="K212" s="246"/>
      <c r="L212" s="251"/>
      <c r="M212" s="252"/>
      <c r="N212" s="253"/>
      <c r="O212" s="253"/>
      <c r="P212" s="253"/>
      <c r="Q212" s="253"/>
      <c r="R212" s="253"/>
      <c r="S212" s="253"/>
      <c r="T212" s="25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5" t="s">
        <v>128</v>
      </c>
      <c r="AU212" s="255" t="s">
        <v>86</v>
      </c>
      <c r="AV212" s="14" t="s">
        <v>86</v>
      </c>
      <c r="AW212" s="14" t="s">
        <v>32</v>
      </c>
      <c r="AX212" s="14" t="s">
        <v>84</v>
      </c>
      <c r="AY212" s="255" t="s">
        <v>119</v>
      </c>
    </row>
    <row r="213" s="2" customFormat="1" ht="21.75" customHeight="1">
      <c r="A213" s="39"/>
      <c r="B213" s="40"/>
      <c r="C213" s="220" t="s">
        <v>376</v>
      </c>
      <c r="D213" s="220" t="s">
        <v>122</v>
      </c>
      <c r="E213" s="221" t="s">
        <v>377</v>
      </c>
      <c r="F213" s="222" t="s">
        <v>378</v>
      </c>
      <c r="G213" s="223" t="s">
        <v>302</v>
      </c>
      <c r="H213" s="224">
        <v>2</v>
      </c>
      <c r="I213" s="225"/>
      <c r="J213" s="226">
        <f>ROUND(I213*H213,2)</f>
        <v>0</v>
      </c>
      <c r="K213" s="227"/>
      <c r="L213" s="45"/>
      <c r="M213" s="228" t="s">
        <v>1</v>
      </c>
      <c r="N213" s="229" t="s">
        <v>41</v>
      </c>
      <c r="O213" s="92"/>
      <c r="P213" s="230">
        <f>O213*H213</f>
        <v>0</v>
      </c>
      <c r="Q213" s="230">
        <v>0</v>
      </c>
      <c r="R213" s="230">
        <f>Q213*H213</f>
        <v>0</v>
      </c>
      <c r="S213" s="230">
        <v>0.086999999999999994</v>
      </c>
      <c r="T213" s="231">
        <f>S213*H213</f>
        <v>0.17399999999999999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2" t="s">
        <v>149</v>
      </c>
      <c r="AT213" s="232" t="s">
        <v>122</v>
      </c>
      <c r="AU213" s="232" t="s">
        <v>86</v>
      </c>
      <c r="AY213" s="18" t="s">
        <v>119</v>
      </c>
      <c r="BE213" s="233">
        <f>IF(N213="základní",J213,0)</f>
        <v>0</v>
      </c>
      <c r="BF213" s="233">
        <f>IF(N213="snížená",J213,0)</f>
        <v>0</v>
      </c>
      <c r="BG213" s="233">
        <f>IF(N213="zákl. přenesená",J213,0)</f>
        <v>0</v>
      </c>
      <c r="BH213" s="233">
        <f>IF(N213="sníž. přenesená",J213,0)</f>
        <v>0</v>
      </c>
      <c r="BI213" s="233">
        <f>IF(N213="nulová",J213,0)</f>
        <v>0</v>
      </c>
      <c r="BJ213" s="18" t="s">
        <v>84</v>
      </c>
      <c r="BK213" s="233">
        <f>ROUND(I213*H213,2)</f>
        <v>0</v>
      </c>
      <c r="BL213" s="18" t="s">
        <v>149</v>
      </c>
      <c r="BM213" s="232" t="s">
        <v>379</v>
      </c>
    </row>
    <row r="214" s="13" customFormat="1">
      <c r="A214" s="13"/>
      <c r="B214" s="234"/>
      <c r="C214" s="235"/>
      <c r="D214" s="236" t="s">
        <v>128</v>
      </c>
      <c r="E214" s="237" t="s">
        <v>1</v>
      </c>
      <c r="F214" s="238" t="s">
        <v>375</v>
      </c>
      <c r="G214" s="235"/>
      <c r="H214" s="237" t="s">
        <v>1</v>
      </c>
      <c r="I214" s="239"/>
      <c r="J214" s="235"/>
      <c r="K214" s="235"/>
      <c r="L214" s="240"/>
      <c r="M214" s="241"/>
      <c r="N214" s="242"/>
      <c r="O214" s="242"/>
      <c r="P214" s="242"/>
      <c r="Q214" s="242"/>
      <c r="R214" s="242"/>
      <c r="S214" s="242"/>
      <c r="T214" s="24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4" t="s">
        <v>128</v>
      </c>
      <c r="AU214" s="244" t="s">
        <v>86</v>
      </c>
      <c r="AV214" s="13" t="s">
        <v>84</v>
      </c>
      <c r="AW214" s="13" t="s">
        <v>32</v>
      </c>
      <c r="AX214" s="13" t="s">
        <v>76</v>
      </c>
      <c r="AY214" s="244" t="s">
        <v>119</v>
      </c>
    </row>
    <row r="215" s="14" customFormat="1">
      <c r="A215" s="14"/>
      <c r="B215" s="245"/>
      <c r="C215" s="246"/>
      <c r="D215" s="236" t="s">
        <v>128</v>
      </c>
      <c r="E215" s="247" t="s">
        <v>1</v>
      </c>
      <c r="F215" s="248" t="s">
        <v>86</v>
      </c>
      <c r="G215" s="246"/>
      <c r="H215" s="249">
        <v>2</v>
      </c>
      <c r="I215" s="250"/>
      <c r="J215" s="246"/>
      <c r="K215" s="246"/>
      <c r="L215" s="251"/>
      <c r="M215" s="252"/>
      <c r="N215" s="253"/>
      <c r="O215" s="253"/>
      <c r="P215" s="253"/>
      <c r="Q215" s="253"/>
      <c r="R215" s="253"/>
      <c r="S215" s="253"/>
      <c r="T215" s="25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5" t="s">
        <v>128</v>
      </c>
      <c r="AU215" s="255" t="s">
        <v>86</v>
      </c>
      <c r="AV215" s="14" t="s">
        <v>86</v>
      </c>
      <c r="AW215" s="14" t="s">
        <v>32</v>
      </c>
      <c r="AX215" s="14" t="s">
        <v>84</v>
      </c>
      <c r="AY215" s="255" t="s">
        <v>119</v>
      </c>
    </row>
    <row r="216" s="12" customFormat="1" ht="22.8" customHeight="1">
      <c r="A216" s="12"/>
      <c r="B216" s="204"/>
      <c r="C216" s="205"/>
      <c r="D216" s="206" t="s">
        <v>75</v>
      </c>
      <c r="E216" s="218" t="s">
        <v>321</v>
      </c>
      <c r="F216" s="218" t="s">
        <v>380</v>
      </c>
      <c r="G216" s="205"/>
      <c r="H216" s="205"/>
      <c r="I216" s="208"/>
      <c r="J216" s="219">
        <f>BK216</f>
        <v>0</v>
      </c>
      <c r="K216" s="205"/>
      <c r="L216" s="210"/>
      <c r="M216" s="211"/>
      <c r="N216" s="212"/>
      <c r="O216" s="212"/>
      <c r="P216" s="213">
        <f>SUM(P217:P290)</f>
        <v>0</v>
      </c>
      <c r="Q216" s="212"/>
      <c r="R216" s="213">
        <f>SUM(R217:R290)</f>
        <v>3.7811650000000001</v>
      </c>
      <c r="S216" s="212"/>
      <c r="T216" s="214">
        <f>SUM(T217:T290)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15" t="s">
        <v>84</v>
      </c>
      <c r="AT216" s="216" t="s">
        <v>75</v>
      </c>
      <c r="AU216" s="216" t="s">
        <v>84</v>
      </c>
      <c r="AY216" s="215" t="s">
        <v>119</v>
      </c>
      <c r="BK216" s="217">
        <f>SUM(BK217:BK290)</f>
        <v>0</v>
      </c>
    </row>
    <row r="217" s="2" customFormat="1" ht="24.15" customHeight="1">
      <c r="A217" s="39"/>
      <c r="B217" s="40"/>
      <c r="C217" s="220" t="s">
        <v>381</v>
      </c>
      <c r="D217" s="220" t="s">
        <v>122</v>
      </c>
      <c r="E217" s="221" t="s">
        <v>382</v>
      </c>
      <c r="F217" s="222" t="s">
        <v>282</v>
      </c>
      <c r="G217" s="223" t="s">
        <v>224</v>
      </c>
      <c r="H217" s="224">
        <v>35</v>
      </c>
      <c r="I217" s="225"/>
      <c r="J217" s="226">
        <f>ROUND(I217*H217,2)</f>
        <v>0</v>
      </c>
      <c r="K217" s="227"/>
      <c r="L217" s="45"/>
      <c r="M217" s="228" t="s">
        <v>1</v>
      </c>
      <c r="N217" s="229" t="s">
        <v>41</v>
      </c>
      <c r="O217" s="92"/>
      <c r="P217" s="230">
        <f>O217*H217</f>
        <v>0</v>
      </c>
      <c r="Q217" s="230">
        <v>0</v>
      </c>
      <c r="R217" s="230">
        <f>Q217*H217</f>
        <v>0</v>
      </c>
      <c r="S217" s="230">
        <v>0</v>
      </c>
      <c r="T217" s="231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2" t="s">
        <v>149</v>
      </c>
      <c r="AT217" s="232" t="s">
        <v>122</v>
      </c>
      <c r="AU217" s="232" t="s">
        <v>86</v>
      </c>
      <c r="AY217" s="18" t="s">
        <v>119</v>
      </c>
      <c r="BE217" s="233">
        <f>IF(N217="základní",J217,0)</f>
        <v>0</v>
      </c>
      <c r="BF217" s="233">
        <f>IF(N217="snížená",J217,0)</f>
        <v>0</v>
      </c>
      <c r="BG217" s="233">
        <f>IF(N217="zákl. přenesená",J217,0)</f>
        <v>0</v>
      </c>
      <c r="BH217" s="233">
        <f>IF(N217="sníž. přenesená",J217,0)</f>
        <v>0</v>
      </c>
      <c r="BI217" s="233">
        <f>IF(N217="nulová",J217,0)</f>
        <v>0</v>
      </c>
      <c r="BJ217" s="18" t="s">
        <v>84</v>
      </c>
      <c r="BK217" s="233">
        <f>ROUND(I217*H217,2)</f>
        <v>0</v>
      </c>
      <c r="BL217" s="18" t="s">
        <v>149</v>
      </c>
      <c r="BM217" s="232" t="s">
        <v>383</v>
      </c>
    </row>
    <row r="218" s="13" customFormat="1">
      <c r="A218" s="13"/>
      <c r="B218" s="234"/>
      <c r="C218" s="235"/>
      <c r="D218" s="236" t="s">
        <v>128</v>
      </c>
      <c r="E218" s="237" t="s">
        <v>1</v>
      </c>
      <c r="F218" s="238" t="s">
        <v>384</v>
      </c>
      <c r="G218" s="235"/>
      <c r="H218" s="237" t="s">
        <v>1</v>
      </c>
      <c r="I218" s="239"/>
      <c r="J218" s="235"/>
      <c r="K218" s="235"/>
      <c r="L218" s="240"/>
      <c r="M218" s="241"/>
      <c r="N218" s="242"/>
      <c r="O218" s="242"/>
      <c r="P218" s="242"/>
      <c r="Q218" s="242"/>
      <c r="R218" s="242"/>
      <c r="S218" s="242"/>
      <c r="T218" s="24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4" t="s">
        <v>128</v>
      </c>
      <c r="AU218" s="244" t="s">
        <v>86</v>
      </c>
      <c r="AV218" s="13" t="s">
        <v>84</v>
      </c>
      <c r="AW218" s="13" t="s">
        <v>32</v>
      </c>
      <c r="AX218" s="13" t="s">
        <v>76</v>
      </c>
      <c r="AY218" s="244" t="s">
        <v>119</v>
      </c>
    </row>
    <row r="219" s="14" customFormat="1">
      <c r="A219" s="14"/>
      <c r="B219" s="245"/>
      <c r="C219" s="246"/>
      <c r="D219" s="236" t="s">
        <v>128</v>
      </c>
      <c r="E219" s="247" t="s">
        <v>1</v>
      </c>
      <c r="F219" s="248" t="s">
        <v>385</v>
      </c>
      <c r="G219" s="246"/>
      <c r="H219" s="249">
        <v>35</v>
      </c>
      <c r="I219" s="250"/>
      <c r="J219" s="246"/>
      <c r="K219" s="246"/>
      <c r="L219" s="251"/>
      <c r="M219" s="252"/>
      <c r="N219" s="253"/>
      <c r="O219" s="253"/>
      <c r="P219" s="253"/>
      <c r="Q219" s="253"/>
      <c r="R219" s="253"/>
      <c r="S219" s="253"/>
      <c r="T219" s="25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5" t="s">
        <v>128</v>
      </c>
      <c r="AU219" s="255" t="s">
        <v>86</v>
      </c>
      <c r="AV219" s="14" t="s">
        <v>86</v>
      </c>
      <c r="AW219" s="14" t="s">
        <v>32</v>
      </c>
      <c r="AX219" s="14" t="s">
        <v>84</v>
      </c>
      <c r="AY219" s="255" t="s">
        <v>119</v>
      </c>
    </row>
    <row r="220" s="2" customFormat="1" ht="21.75" customHeight="1">
      <c r="A220" s="39"/>
      <c r="B220" s="40"/>
      <c r="C220" s="220" t="s">
        <v>386</v>
      </c>
      <c r="D220" s="220" t="s">
        <v>122</v>
      </c>
      <c r="E220" s="221" t="s">
        <v>387</v>
      </c>
      <c r="F220" s="222" t="s">
        <v>388</v>
      </c>
      <c r="G220" s="223" t="s">
        <v>224</v>
      </c>
      <c r="H220" s="224">
        <v>35</v>
      </c>
      <c r="I220" s="225"/>
      <c r="J220" s="226">
        <f>ROUND(I220*H220,2)</f>
        <v>0</v>
      </c>
      <c r="K220" s="227"/>
      <c r="L220" s="45"/>
      <c r="M220" s="228" t="s">
        <v>1</v>
      </c>
      <c r="N220" s="229" t="s">
        <v>41</v>
      </c>
      <c r="O220" s="92"/>
      <c r="P220" s="230">
        <f>O220*H220</f>
        <v>0</v>
      </c>
      <c r="Q220" s="230">
        <v>0</v>
      </c>
      <c r="R220" s="230">
        <f>Q220*H220</f>
        <v>0</v>
      </c>
      <c r="S220" s="230">
        <v>0</v>
      </c>
      <c r="T220" s="231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2" t="s">
        <v>149</v>
      </c>
      <c r="AT220" s="232" t="s">
        <v>122</v>
      </c>
      <c r="AU220" s="232" t="s">
        <v>86</v>
      </c>
      <c r="AY220" s="18" t="s">
        <v>119</v>
      </c>
      <c r="BE220" s="233">
        <f>IF(N220="základní",J220,0)</f>
        <v>0</v>
      </c>
      <c r="BF220" s="233">
        <f>IF(N220="snížená",J220,0)</f>
        <v>0</v>
      </c>
      <c r="BG220" s="233">
        <f>IF(N220="zákl. přenesená",J220,0)</f>
        <v>0</v>
      </c>
      <c r="BH220" s="233">
        <f>IF(N220="sníž. přenesená",J220,0)</f>
        <v>0</v>
      </c>
      <c r="BI220" s="233">
        <f>IF(N220="nulová",J220,0)</f>
        <v>0</v>
      </c>
      <c r="BJ220" s="18" t="s">
        <v>84</v>
      </c>
      <c r="BK220" s="233">
        <f>ROUND(I220*H220,2)</f>
        <v>0</v>
      </c>
      <c r="BL220" s="18" t="s">
        <v>149</v>
      </c>
      <c r="BM220" s="232" t="s">
        <v>389</v>
      </c>
    </row>
    <row r="221" s="14" customFormat="1">
      <c r="A221" s="14"/>
      <c r="B221" s="245"/>
      <c r="C221" s="246"/>
      <c r="D221" s="236" t="s">
        <v>128</v>
      </c>
      <c r="E221" s="247" t="s">
        <v>1</v>
      </c>
      <c r="F221" s="248" t="s">
        <v>385</v>
      </c>
      <c r="G221" s="246"/>
      <c r="H221" s="249">
        <v>35</v>
      </c>
      <c r="I221" s="250"/>
      <c r="J221" s="246"/>
      <c r="K221" s="246"/>
      <c r="L221" s="251"/>
      <c r="M221" s="252"/>
      <c r="N221" s="253"/>
      <c r="O221" s="253"/>
      <c r="P221" s="253"/>
      <c r="Q221" s="253"/>
      <c r="R221" s="253"/>
      <c r="S221" s="253"/>
      <c r="T221" s="25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5" t="s">
        <v>128</v>
      </c>
      <c r="AU221" s="255" t="s">
        <v>86</v>
      </c>
      <c r="AV221" s="14" t="s">
        <v>86</v>
      </c>
      <c r="AW221" s="14" t="s">
        <v>32</v>
      </c>
      <c r="AX221" s="14" t="s">
        <v>84</v>
      </c>
      <c r="AY221" s="255" t="s">
        <v>119</v>
      </c>
    </row>
    <row r="222" s="2" customFormat="1" ht="16.5" customHeight="1">
      <c r="A222" s="39"/>
      <c r="B222" s="40"/>
      <c r="C222" s="220" t="s">
        <v>390</v>
      </c>
      <c r="D222" s="220" t="s">
        <v>122</v>
      </c>
      <c r="E222" s="221" t="s">
        <v>391</v>
      </c>
      <c r="F222" s="222" t="s">
        <v>392</v>
      </c>
      <c r="G222" s="223" t="s">
        <v>224</v>
      </c>
      <c r="H222" s="224">
        <v>35</v>
      </c>
      <c r="I222" s="225"/>
      <c r="J222" s="226">
        <f>ROUND(I222*H222,2)</f>
        <v>0</v>
      </c>
      <c r="K222" s="227"/>
      <c r="L222" s="45"/>
      <c r="M222" s="228" t="s">
        <v>1</v>
      </c>
      <c r="N222" s="229" t="s">
        <v>41</v>
      </c>
      <c r="O222" s="92"/>
      <c r="P222" s="230">
        <f>O222*H222</f>
        <v>0</v>
      </c>
      <c r="Q222" s="230">
        <v>0</v>
      </c>
      <c r="R222" s="230">
        <f>Q222*H222</f>
        <v>0</v>
      </c>
      <c r="S222" s="230">
        <v>0</v>
      </c>
      <c r="T222" s="231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2" t="s">
        <v>149</v>
      </c>
      <c r="AT222" s="232" t="s">
        <v>122</v>
      </c>
      <c r="AU222" s="232" t="s">
        <v>86</v>
      </c>
      <c r="AY222" s="18" t="s">
        <v>119</v>
      </c>
      <c r="BE222" s="233">
        <f>IF(N222="základní",J222,0)</f>
        <v>0</v>
      </c>
      <c r="BF222" s="233">
        <f>IF(N222="snížená",J222,0)</f>
        <v>0</v>
      </c>
      <c r="BG222" s="233">
        <f>IF(N222="zákl. přenesená",J222,0)</f>
        <v>0</v>
      </c>
      <c r="BH222" s="233">
        <f>IF(N222="sníž. přenesená",J222,0)</f>
        <v>0</v>
      </c>
      <c r="BI222" s="233">
        <f>IF(N222="nulová",J222,0)</f>
        <v>0</v>
      </c>
      <c r="BJ222" s="18" t="s">
        <v>84</v>
      </c>
      <c r="BK222" s="233">
        <f>ROUND(I222*H222,2)</f>
        <v>0</v>
      </c>
      <c r="BL222" s="18" t="s">
        <v>149</v>
      </c>
      <c r="BM222" s="232" t="s">
        <v>393</v>
      </c>
    </row>
    <row r="223" s="14" customFormat="1">
      <c r="A223" s="14"/>
      <c r="B223" s="245"/>
      <c r="C223" s="246"/>
      <c r="D223" s="236" t="s">
        <v>128</v>
      </c>
      <c r="E223" s="247" t="s">
        <v>1</v>
      </c>
      <c r="F223" s="248" t="s">
        <v>385</v>
      </c>
      <c r="G223" s="246"/>
      <c r="H223" s="249">
        <v>35</v>
      </c>
      <c r="I223" s="250"/>
      <c r="J223" s="246"/>
      <c r="K223" s="246"/>
      <c r="L223" s="251"/>
      <c r="M223" s="252"/>
      <c r="N223" s="253"/>
      <c r="O223" s="253"/>
      <c r="P223" s="253"/>
      <c r="Q223" s="253"/>
      <c r="R223" s="253"/>
      <c r="S223" s="253"/>
      <c r="T223" s="25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5" t="s">
        <v>128</v>
      </c>
      <c r="AU223" s="255" t="s">
        <v>86</v>
      </c>
      <c r="AV223" s="14" t="s">
        <v>86</v>
      </c>
      <c r="AW223" s="14" t="s">
        <v>32</v>
      </c>
      <c r="AX223" s="14" t="s">
        <v>84</v>
      </c>
      <c r="AY223" s="255" t="s">
        <v>119</v>
      </c>
    </row>
    <row r="224" s="2" customFormat="1" ht="37.8" customHeight="1">
      <c r="A224" s="39"/>
      <c r="B224" s="40"/>
      <c r="C224" s="220" t="s">
        <v>394</v>
      </c>
      <c r="D224" s="220" t="s">
        <v>122</v>
      </c>
      <c r="E224" s="221" t="s">
        <v>395</v>
      </c>
      <c r="F224" s="222" t="s">
        <v>396</v>
      </c>
      <c r="G224" s="223" t="s">
        <v>273</v>
      </c>
      <c r="H224" s="224">
        <v>860</v>
      </c>
      <c r="I224" s="225"/>
      <c r="J224" s="226">
        <f>ROUND(I224*H224,2)</f>
        <v>0</v>
      </c>
      <c r="K224" s="227"/>
      <c r="L224" s="45"/>
      <c r="M224" s="228" t="s">
        <v>1</v>
      </c>
      <c r="N224" s="229" t="s">
        <v>41</v>
      </c>
      <c r="O224" s="92"/>
      <c r="P224" s="230">
        <f>O224*H224</f>
        <v>0</v>
      </c>
      <c r="Q224" s="230">
        <v>0</v>
      </c>
      <c r="R224" s="230">
        <f>Q224*H224</f>
        <v>0</v>
      </c>
      <c r="S224" s="230">
        <v>0</v>
      </c>
      <c r="T224" s="231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2" t="s">
        <v>149</v>
      </c>
      <c r="AT224" s="232" t="s">
        <v>122</v>
      </c>
      <c r="AU224" s="232" t="s">
        <v>86</v>
      </c>
      <c r="AY224" s="18" t="s">
        <v>119</v>
      </c>
      <c r="BE224" s="233">
        <f>IF(N224="základní",J224,0)</f>
        <v>0</v>
      </c>
      <c r="BF224" s="233">
        <f>IF(N224="snížená",J224,0)</f>
        <v>0</v>
      </c>
      <c r="BG224" s="233">
        <f>IF(N224="zákl. přenesená",J224,0)</f>
        <v>0</v>
      </c>
      <c r="BH224" s="233">
        <f>IF(N224="sníž. přenesená",J224,0)</f>
        <v>0</v>
      </c>
      <c r="BI224" s="233">
        <f>IF(N224="nulová",J224,0)</f>
        <v>0</v>
      </c>
      <c r="BJ224" s="18" t="s">
        <v>84</v>
      </c>
      <c r="BK224" s="233">
        <f>ROUND(I224*H224,2)</f>
        <v>0</v>
      </c>
      <c r="BL224" s="18" t="s">
        <v>149</v>
      </c>
      <c r="BM224" s="232" t="s">
        <v>397</v>
      </c>
    </row>
    <row r="225" s="14" customFormat="1">
      <c r="A225" s="14"/>
      <c r="B225" s="245"/>
      <c r="C225" s="246"/>
      <c r="D225" s="236" t="s">
        <v>128</v>
      </c>
      <c r="E225" s="247" t="s">
        <v>1</v>
      </c>
      <c r="F225" s="248" t="s">
        <v>398</v>
      </c>
      <c r="G225" s="246"/>
      <c r="H225" s="249">
        <v>860</v>
      </c>
      <c r="I225" s="250"/>
      <c r="J225" s="246"/>
      <c r="K225" s="246"/>
      <c r="L225" s="251"/>
      <c r="M225" s="252"/>
      <c r="N225" s="253"/>
      <c r="O225" s="253"/>
      <c r="P225" s="253"/>
      <c r="Q225" s="253"/>
      <c r="R225" s="253"/>
      <c r="S225" s="253"/>
      <c r="T225" s="25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5" t="s">
        <v>128</v>
      </c>
      <c r="AU225" s="255" t="s">
        <v>86</v>
      </c>
      <c r="AV225" s="14" t="s">
        <v>86</v>
      </c>
      <c r="AW225" s="14" t="s">
        <v>32</v>
      </c>
      <c r="AX225" s="14" t="s">
        <v>84</v>
      </c>
      <c r="AY225" s="255" t="s">
        <v>119</v>
      </c>
    </row>
    <row r="226" s="2" customFormat="1" ht="33" customHeight="1">
      <c r="A226" s="39"/>
      <c r="B226" s="40"/>
      <c r="C226" s="220" t="s">
        <v>399</v>
      </c>
      <c r="D226" s="220" t="s">
        <v>122</v>
      </c>
      <c r="E226" s="221" t="s">
        <v>400</v>
      </c>
      <c r="F226" s="222" t="s">
        <v>401</v>
      </c>
      <c r="G226" s="223" t="s">
        <v>273</v>
      </c>
      <c r="H226" s="224">
        <v>305</v>
      </c>
      <c r="I226" s="225"/>
      <c r="J226" s="226">
        <f>ROUND(I226*H226,2)</f>
        <v>0</v>
      </c>
      <c r="K226" s="227"/>
      <c r="L226" s="45"/>
      <c r="M226" s="228" t="s">
        <v>1</v>
      </c>
      <c r="N226" s="229" t="s">
        <v>41</v>
      </c>
      <c r="O226" s="92"/>
      <c r="P226" s="230">
        <f>O226*H226</f>
        <v>0</v>
      </c>
      <c r="Q226" s="230">
        <v>0</v>
      </c>
      <c r="R226" s="230">
        <f>Q226*H226</f>
        <v>0</v>
      </c>
      <c r="S226" s="230">
        <v>0</v>
      </c>
      <c r="T226" s="231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2" t="s">
        <v>149</v>
      </c>
      <c r="AT226" s="232" t="s">
        <v>122</v>
      </c>
      <c r="AU226" s="232" t="s">
        <v>86</v>
      </c>
      <c r="AY226" s="18" t="s">
        <v>119</v>
      </c>
      <c r="BE226" s="233">
        <f>IF(N226="základní",J226,0)</f>
        <v>0</v>
      </c>
      <c r="BF226" s="233">
        <f>IF(N226="snížená",J226,0)</f>
        <v>0</v>
      </c>
      <c r="BG226" s="233">
        <f>IF(N226="zákl. přenesená",J226,0)</f>
        <v>0</v>
      </c>
      <c r="BH226" s="233">
        <f>IF(N226="sníž. přenesená",J226,0)</f>
        <v>0</v>
      </c>
      <c r="BI226" s="233">
        <f>IF(N226="nulová",J226,0)</f>
        <v>0</v>
      </c>
      <c r="BJ226" s="18" t="s">
        <v>84</v>
      </c>
      <c r="BK226" s="233">
        <f>ROUND(I226*H226,2)</f>
        <v>0</v>
      </c>
      <c r="BL226" s="18" t="s">
        <v>149</v>
      </c>
      <c r="BM226" s="232" t="s">
        <v>402</v>
      </c>
    </row>
    <row r="227" s="13" customFormat="1">
      <c r="A227" s="13"/>
      <c r="B227" s="234"/>
      <c r="C227" s="235"/>
      <c r="D227" s="236" t="s">
        <v>128</v>
      </c>
      <c r="E227" s="237" t="s">
        <v>1</v>
      </c>
      <c r="F227" s="238" t="s">
        <v>403</v>
      </c>
      <c r="G227" s="235"/>
      <c r="H227" s="237" t="s">
        <v>1</v>
      </c>
      <c r="I227" s="239"/>
      <c r="J227" s="235"/>
      <c r="K227" s="235"/>
      <c r="L227" s="240"/>
      <c r="M227" s="241"/>
      <c r="N227" s="242"/>
      <c r="O227" s="242"/>
      <c r="P227" s="242"/>
      <c r="Q227" s="242"/>
      <c r="R227" s="242"/>
      <c r="S227" s="242"/>
      <c r="T227" s="24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4" t="s">
        <v>128</v>
      </c>
      <c r="AU227" s="244" t="s">
        <v>86</v>
      </c>
      <c r="AV227" s="13" t="s">
        <v>84</v>
      </c>
      <c r="AW227" s="13" t="s">
        <v>32</v>
      </c>
      <c r="AX227" s="13" t="s">
        <v>76</v>
      </c>
      <c r="AY227" s="244" t="s">
        <v>119</v>
      </c>
    </row>
    <row r="228" s="13" customFormat="1">
      <c r="A228" s="13"/>
      <c r="B228" s="234"/>
      <c r="C228" s="235"/>
      <c r="D228" s="236" t="s">
        <v>128</v>
      </c>
      <c r="E228" s="237" t="s">
        <v>1</v>
      </c>
      <c r="F228" s="238" t="s">
        <v>404</v>
      </c>
      <c r="G228" s="235"/>
      <c r="H228" s="237" t="s">
        <v>1</v>
      </c>
      <c r="I228" s="239"/>
      <c r="J228" s="235"/>
      <c r="K228" s="235"/>
      <c r="L228" s="240"/>
      <c r="M228" s="241"/>
      <c r="N228" s="242"/>
      <c r="O228" s="242"/>
      <c r="P228" s="242"/>
      <c r="Q228" s="242"/>
      <c r="R228" s="242"/>
      <c r="S228" s="242"/>
      <c r="T228" s="24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4" t="s">
        <v>128</v>
      </c>
      <c r="AU228" s="244" t="s">
        <v>86</v>
      </c>
      <c r="AV228" s="13" t="s">
        <v>84</v>
      </c>
      <c r="AW228" s="13" t="s">
        <v>32</v>
      </c>
      <c r="AX228" s="13" t="s">
        <v>76</v>
      </c>
      <c r="AY228" s="244" t="s">
        <v>119</v>
      </c>
    </row>
    <row r="229" s="14" customFormat="1">
      <c r="A229" s="14"/>
      <c r="B229" s="245"/>
      <c r="C229" s="246"/>
      <c r="D229" s="236" t="s">
        <v>128</v>
      </c>
      <c r="E229" s="247" t="s">
        <v>1</v>
      </c>
      <c r="F229" s="248" t="s">
        <v>326</v>
      </c>
      <c r="G229" s="246"/>
      <c r="H229" s="249">
        <v>300</v>
      </c>
      <c r="I229" s="250"/>
      <c r="J229" s="246"/>
      <c r="K229" s="246"/>
      <c r="L229" s="251"/>
      <c r="M229" s="252"/>
      <c r="N229" s="253"/>
      <c r="O229" s="253"/>
      <c r="P229" s="253"/>
      <c r="Q229" s="253"/>
      <c r="R229" s="253"/>
      <c r="S229" s="253"/>
      <c r="T229" s="254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5" t="s">
        <v>128</v>
      </c>
      <c r="AU229" s="255" t="s">
        <v>86</v>
      </c>
      <c r="AV229" s="14" t="s">
        <v>86</v>
      </c>
      <c r="AW229" s="14" t="s">
        <v>32</v>
      </c>
      <c r="AX229" s="14" t="s">
        <v>76</v>
      </c>
      <c r="AY229" s="255" t="s">
        <v>119</v>
      </c>
    </row>
    <row r="230" s="13" customFormat="1">
      <c r="A230" s="13"/>
      <c r="B230" s="234"/>
      <c r="C230" s="235"/>
      <c r="D230" s="236" t="s">
        <v>128</v>
      </c>
      <c r="E230" s="237" t="s">
        <v>1</v>
      </c>
      <c r="F230" s="238" t="s">
        <v>405</v>
      </c>
      <c r="G230" s="235"/>
      <c r="H230" s="237" t="s">
        <v>1</v>
      </c>
      <c r="I230" s="239"/>
      <c r="J230" s="235"/>
      <c r="K230" s="235"/>
      <c r="L230" s="240"/>
      <c r="M230" s="241"/>
      <c r="N230" s="242"/>
      <c r="O230" s="242"/>
      <c r="P230" s="242"/>
      <c r="Q230" s="242"/>
      <c r="R230" s="242"/>
      <c r="S230" s="242"/>
      <c r="T230" s="24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4" t="s">
        <v>128</v>
      </c>
      <c r="AU230" s="244" t="s">
        <v>86</v>
      </c>
      <c r="AV230" s="13" t="s">
        <v>84</v>
      </c>
      <c r="AW230" s="13" t="s">
        <v>32</v>
      </c>
      <c r="AX230" s="13" t="s">
        <v>76</v>
      </c>
      <c r="AY230" s="244" t="s">
        <v>119</v>
      </c>
    </row>
    <row r="231" s="14" customFormat="1">
      <c r="A231" s="14"/>
      <c r="B231" s="245"/>
      <c r="C231" s="246"/>
      <c r="D231" s="236" t="s">
        <v>128</v>
      </c>
      <c r="E231" s="247" t="s">
        <v>1</v>
      </c>
      <c r="F231" s="248" t="s">
        <v>406</v>
      </c>
      <c r="G231" s="246"/>
      <c r="H231" s="249">
        <v>5</v>
      </c>
      <c r="I231" s="250"/>
      <c r="J231" s="246"/>
      <c r="K231" s="246"/>
      <c r="L231" s="251"/>
      <c r="M231" s="252"/>
      <c r="N231" s="253"/>
      <c r="O231" s="253"/>
      <c r="P231" s="253"/>
      <c r="Q231" s="253"/>
      <c r="R231" s="253"/>
      <c r="S231" s="253"/>
      <c r="T231" s="25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5" t="s">
        <v>128</v>
      </c>
      <c r="AU231" s="255" t="s">
        <v>86</v>
      </c>
      <c r="AV231" s="14" t="s">
        <v>86</v>
      </c>
      <c r="AW231" s="14" t="s">
        <v>32</v>
      </c>
      <c r="AX231" s="14" t="s">
        <v>76</v>
      </c>
      <c r="AY231" s="255" t="s">
        <v>119</v>
      </c>
    </row>
    <row r="232" s="16" customFormat="1">
      <c r="A232" s="16"/>
      <c r="B232" s="270"/>
      <c r="C232" s="271"/>
      <c r="D232" s="236" t="s">
        <v>128</v>
      </c>
      <c r="E232" s="272" t="s">
        <v>1</v>
      </c>
      <c r="F232" s="273" t="s">
        <v>234</v>
      </c>
      <c r="G232" s="271"/>
      <c r="H232" s="274">
        <v>305</v>
      </c>
      <c r="I232" s="275"/>
      <c r="J232" s="271"/>
      <c r="K232" s="271"/>
      <c r="L232" s="276"/>
      <c r="M232" s="277"/>
      <c r="N232" s="278"/>
      <c r="O232" s="278"/>
      <c r="P232" s="278"/>
      <c r="Q232" s="278"/>
      <c r="R232" s="278"/>
      <c r="S232" s="278"/>
      <c r="T232" s="279"/>
      <c r="U232" s="16"/>
      <c r="V232" s="16"/>
      <c r="W232" s="16"/>
      <c r="X232" s="16"/>
      <c r="Y232" s="16"/>
      <c r="Z232" s="16"/>
      <c r="AA232" s="16"/>
      <c r="AB232" s="16"/>
      <c r="AC232" s="16"/>
      <c r="AD232" s="16"/>
      <c r="AE232" s="16"/>
      <c r="AT232" s="280" t="s">
        <v>128</v>
      </c>
      <c r="AU232" s="280" t="s">
        <v>86</v>
      </c>
      <c r="AV232" s="16" t="s">
        <v>149</v>
      </c>
      <c r="AW232" s="16" t="s">
        <v>32</v>
      </c>
      <c r="AX232" s="16" t="s">
        <v>84</v>
      </c>
      <c r="AY232" s="280" t="s">
        <v>119</v>
      </c>
    </row>
    <row r="233" s="2" customFormat="1" ht="21.75" customHeight="1">
      <c r="A233" s="39"/>
      <c r="B233" s="40"/>
      <c r="C233" s="220" t="s">
        <v>407</v>
      </c>
      <c r="D233" s="220" t="s">
        <v>122</v>
      </c>
      <c r="E233" s="221" t="s">
        <v>408</v>
      </c>
      <c r="F233" s="222" t="s">
        <v>409</v>
      </c>
      <c r="G233" s="223" t="s">
        <v>273</v>
      </c>
      <c r="H233" s="224">
        <v>1720</v>
      </c>
      <c r="I233" s="225"/>
      <c r="J233" s="226">
        <f>ROUND(I233*H233,2)</f>
        <v>0</v>
      </c>
      <c r="K233" s="227"/>
      <c r="L233" s="45"/>
      <c r="M233" s="228" t="s">
        <v>1</v>
      </c>
      <c r="N233" s="229" t="s">
        <v>41</v>
      </c>
      <c r="O233" s="92"/>
      <c r="P233" s="230">
        <f>O233*H233</f>
        <v>0</v>
      </c>
      <c r="Q233" s="230">
        <v>0</v>
      </c>
      <c r="R233" s="230">
        <f>Q233*H233</f>
        <v>0</v>
      </c>
      <c r="S233" s="230">
        <v>0</v>
      </c>
      <c r="T233" s="231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2" t="s">
        <v>149</v>
      </c>
      <c r="AT233" s="232" t="s">
        <v>122</v>
      </c>
      <c r="AU233" s="232" t="s">
        <v>86</v>
      </c>
      <c r="AY233" s="18" t="s">
        <v>119</v>
      </c>
      <c r="BE233" s="233">
        <f>IF(N233="základní",J233,0)</f>
        <v>0</v>
      </c>
      <c r="BF233" s="233">
        <f>IF(N233="snížená",J233,0)</f>
        <v>0</v>
      </c>
      <c r="BG233" s="233">
        <f>IF(N233="zákl. přenesená",J233,0)</f>
        <v>0</v>
      </c>
      <c r="BH233" s="233">
        <f>IF(N233="sníž. přenesená",J233,0)</f>
        <v>0</v>
      </c>
      <c r="BI233" s="233">
        <f>IF(N233="nulová",J233,0)</f>
        <v>0</v>
      </c>
      <c r="BJ233" s="18" t="s">
        <v>84</v>
      </c>
      <c r="BK233" s="233">
        <f>ROUND(I233*H233,2)</f>
        <v>0</v>
      </c>
      <c r="BL233" s="18" t="s">
        <v>149</v>
      </c>
      <c r="BM233" s="232" t="s">
        <v>410</v>
      </c>
    </row>
    <row r="234" s="13" customFormat="1">
      <c r="A234" s="13"/>
      <c r="B234" s="234"/>
      <c r="C234" s="235"/>
      <c r="D234" s="236" t="s">
        <v>128</v>
      </c>
      <c r="E234" s="237" t="s">
        <v>1</v>
      </c>
      <c r="F234" s="238" t="s">
        <v>411</v>
      </c>
      <c r="G234" s="235"/>
      <c r="H234" s="237" t="s">
        <v>1</v>
      </c>
      <c r="I234" s="239"/>
      <c r="J234" s="235"/>
      <c r="K234" s="235"/>
      <c r="L234" s="240"/>
      <c r="M234" s="241"/>
      <c r="N234" s="242"/>
      <c r="O234" s="242"/>
      <c r="P234" s="242"/>
      <c r="Q234" s="242"/>
      <c r="R234" s="242"/>
      <c r="S234" s="242"/>
      <c r="T234" s="24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4" t="s">
        <v>128</v>
      </c>
      <c r="AU234" s="244" t="s">
        <v>86</v>
      </c>
      <c r="AV234" s="13" t="s">
        <v>84</v>
      </c>
      <c r="AW234" s="13" t="s">
        <v>32</v>
      </c>
      <c r="AX234" s="13" t="s">
        <v>76</v>
      </c>
      <c r="AY234" s="244" t="s">
        <v>119</v>
      </c>
    </row>
    <row r="235" s="14" customFormat="1">
      <c r="A235" s="14"/>
      <c r="B235" s="245"/>
      <c r="C235" s="246"/>
      <c r="D235" s="236" t="s">
        <v>128</v>
      </c>
      <c r="E235" s="247" t="s">
        <v>1</v>
      </c>
      <c r="F235" s="248" t="s">
        <v>412</v>
      </c>
      <c r="G235" s="246"/>
      <c r="H235" s="249">
        <v>1720</v>
      </c>
      <c r="I235" s="250"/>
      <c r="J235" s="246"/>
      <c r="K235" s="246"/>
      <c r="L235" s="251"/>
      <c r="M235" s="252"/>
      <c r="N235" s="253"/>
      <c r="O235" s="253"/>
      <c r="P235" s="253"/>
      <c r="Q235" s="253"/>
      <c r="R235" s="253"/>
      <c r="S235" s="253"/>
      <c r="T235" s="254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5" t="s">
        <v>128</v>
      </c>
      <c r="AU235" s="255" t="s">
        <v>86</v>
      </c>
      <c r="AV235" s="14" t="s">
        <v>86</v>
      </c>
      <c r="AW235" s="14" t="s">
        <v>32</v>
      </c>
      <c r="AX235" s="14" t="s">
        <v>84</v>
      </c>
      <c r="AY235" s="255" t="s">
        <v>119</v>
      </c>
    </row>
    <row r="236" s="2" customFormat="1" ht="21.75" customHeight="1">
      <c r="A236" s="39"/>
      <c r="B236" s="40"/>
      <c r="C236" s="220" t="s">
        <v>413</v>
      </c>
      <c r="D236" s="220" t="s">
        <v>122</v>
      </c>
      <c r="E236" s="221" t="s">
        <v>414</v>
      </c>
      <c r="F236" s="222" t="s">
        <v>415</v>
      </c>
      <c r="G236" s="223" t="s">
        <v>273</v>
      </c>
      <c r="H236" s="224">
        <v>1720</v>
      </c>
      <c r="I236" s="225"/>
      <c r="J236" s="226">
        <f>ROUND(I236*H236,2)</f>
        <v>0</v>
      </c>
      <c r="K236" s="227"/>
      <c r="L236" s="45"/>
      <c r="M236" s="228" t="s">
        <v>1</v>
      </c>
      <c r="N236" s="229" t="s">
        <v>41</v>
      </c>
      <c r="O236" s="92"/>
      <c r="P236" s="230">
        <f>O236*H236</f>
        <v>0</v>
      </c>
      <c r="Q236" s="230">
        <v>0</v>
      </c>
      <c r="R236" s="230">
        <f>Q236*H236</f>
        <v>0</v>
      </c>
      <c r="S236" s="230">
        <v>0</v>
      </c>
      <c r="T236" s="231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2" t="s">
        <v>149</v>
      </c>
      <c r="AT236" s="232" t="s">
        <v>122</v>
      </c>
      <c r="AU236" s="232" t="s">
        <v>86</v>
      </c>
      <c r="AY236" s="18" t="s">
        <v>119</v>
      </c>
      <c r="BE236" s="233">
        <f>IF(N236="základní",J236,0)</f>
        <v>0</v>
      </c>
      <c r="BF236" s="233">
        <f>IF(N236="snížená",J236,0)</f>
        <v>0</v>
      </c>
      <c r="BG236" s="233">
        <f>IF(N236="zákl. přenesená",J236,0)</f>
        <v>0</v>
      </c>
      <c r="BH236" s="233">
        <f>IF(N236="sníž. přenesená",J236,0)</f>
        <v>0</v>
      </c>
      <c r="BI236" s="233">
        <f>IF(N236="nulová",J236,0)</f>
        <v>0</v>
      </c>
      <c r="BJ236" s="18" t="s">
        <v>84</v>
      </c>
      <c r="BK236" s="233">
        <f>ROUND(I236*H236,2)</f>
        <v>0</v>
      </c>
      <c r="BL236" s="18" t="s">
        <v>149</v>
      </c>
      <c r="BM236" s="232" t="s">
        <v>416</v>
      </c>
    </row>
    <row r="237" s="13" customFormat="1">
      <c r="A237" s="13"/>
      <c r="B237" s="234"/>
      <c r="C237" s="235"/>
      <c r="D237" s="236" t="s">
        <v>128</v>
      </c>
      <c r="E237" s="237" t="s">
        <v>1</v>
      </c>
      <c r="F237" s="238" t="s">
        <v>411</v>
      </c>
      <c r="G237" s="235"/>
      <c r="H237" s="237" t="s">
        <v>1</v>
      </c>
      <c r="I237" s="239"/>
      <c r="J237" s="235"/>
      <c r="K237" s="235"/>
      <c r="L237" s="240"/>
      <c r="M237" s="241"/>
      <c r="N237" s="242"/>
      <c r="O237" s="242"/>
      <c r="P237" s="242"/>
      <c r="Q237" s="242"/>
      <c r="R237" s="242"/>
      <c r="S237" s="242"/>
      <c r="T237" s="24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4" t="s">
        <v>128</v>
      </c>
      <c r="AU237" s="244" t="s">
        <v>86</v>
      </c>
      <c r="AV237" s="13" t="s">
        <v>84</v>
      </c>
      <c r="AW237" s="13" t="s">
        <v>32</v>
      </c>
      <c r="AX237" s="13" t="s">
        <v>76</v>
      </c>
      <c r="AY237" s="244" t="s">
        <v>119</v>
      </c>
    </row>
    <row r="238" s="14" customFormat="1">
      <c r="A238" s="14"/>
      <c r="B238" s="245"/>
      <c r="C238" s="246"/>
      <c r="D238" s="236" t="s">
        <v>128</v>
      </c>
      <c r="E238" s="247" t="s">
        <v>1</v>
      </c>
      <c r="F238" s="248" t="s">
        <v>412</v>
      </c>
      <c r="G238" s="246"/>
      <c r="H238" s="249">
        <v>1720</v>
      </c>
      <c r="I238" s="250"/>
      <c r="J238" s="246"/>
      <c r="K238" s="246"/>
      <c r="L238" s="251"/>
      <c r="M238" s="252"/>
      <c r="N238" s="253"/>
      <c r="O238" s="253"/>
      <c r="P238" s="253"/>
      <c r="Q238" s="253"/>
      <c r="R238" s="253"/>
      <c r="S238" s="253"/>
      <c r="T238" s="254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5" t="s">
        <v>128</v>
      </c>
      <c r="AU238" s="255" t="s">
        <v>86</v>
      </c>
      <c r="AV238" s="14" t="s">
        <v>86</v>
      </c>
      <c r="AW238" s="14" t="s">
        <v>32</v>
      </c>
      <c r="AX238" s="14" t="s">
        <v>84</v>
      </c>
      <c r="AY238" s="255" t="s">
        <v>119</v>
      </c>
    </row>
    <row r="239" s="2" customFormat="1" ht="21.75" customHeight="1">
      <c r="A239" s="39"/>
      <c r="B239" s="40"/>
      <c r="C239" s="220" t="s">
        <v>417</v>
      </c>
      <c r="D239" s="220" t="s">
        <v>122</v>
      </c>
      <c r="E239" s="221" t="s">
        <v>418</v>
      </c>
      <c r="F239" s="222" t="s">
        <v>419</v>
      </c>
      <c r="G239" s="223" t="s">
        <v>273</v>
      </c>
      <c r="H239" s="224">
        <v>1720</v>
      </c>
      <c r="I239" s="225"/>
      <c r="J239" s="226">
        <f>ROUND(I239*H239,2)</f>
        <v>0</v>
      </c>
      <c r="K239" s="227"/>
      <c r="L239" s="45"/>
      <c r="M239" s="228" t="s">
        <v>1</v>
      </c>
      <c r="N239" s="229" t="s">
        <v>41</v>
      </c>
      <c r="O239" s="92"/>
      <c r="P239" s="230">
        <f>O239*H239</f>
        <v>0</v>
      </c>
      <c r="Q239" s="230">
        <v>0</v>
      </c>
      <c r="R239" s="230">
        <f>Q239*H239</f>
        <v>0</v>
      </c>
      <c r="S239" s="230">
        <v>0</v>
      </c>
      <c r="T239" s="231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2" t="s">
        <v>149</v>
      </c>
      <c r="AT239" s="232" t="s">
        <v>122</v>
      </c>
      <c r="AU239" s="232" t="s">
        <v>86</v>
      </c>
      <c r="AY239" s="18" t="s">
        <v>119</v>
      </c>
      <c r="BE239" s="233">
        <f>IF(N239="základní",J239,0)</f>
        <v>0</v>
      </c>
      <c r="BF239" s="233">
        <f>IF(N239="snížená",J239,0)</f>
        <v>0</v>
      </c>
      <c r="BG239" s="233">
        <f>IF(N239="zákl. přenesená",J239,0)</f>
        <v>0</v>
      </c>
      <c r="BH239" s="233">
        <f>IF(N239="sníž. přenesená",J239,0)</f>
        <v>0</v>
      </c>
      <c r="BI239" s="233">
        <f>IF(N239="nulová",J239,0)</f>
        <v>0</v>
      </c>
      <c r="BJ239" s="18" t="s">
        <v>84</v>
      </c>
      <c r="BK239" s="233">
        <f>ROUND(I239*H239,2)</f>
        <v>0</v>
      </c>
      <c r="BL239" s="18" t="s">
        <v>149</v>
      </c>
      <c r="BM239" s="232" t="s">
        <v>420</v>
      </c>
    </row>
    <row r="240" s="13" customFormat="1">
      <c r="A240" s="13"/>
      <c r="B240" s="234"/>
      <c r="C240" s="235"/>
      <c r="D240" s="236" t="s">
        <v>128</v>
      </c>
      <c r="E240" s="237" t="s">
        <v>1</v>
      </c>
      <c r="F240" s="238" t="s">
        <v>421</v>
      </c>
      <c r="G240" s="235"/>
      <c r="H240" s="237" t="s">
        <v>1</v>
      </c>
      <c r="I240" s="239"/>
      <c r="J240" s="235"/>
      <c r="K240" s="235"/>
      <c r="L240" s="240"/>
      <c r="M240" s="241"/>
      <c r="N240" s="242"/>
      <c r="O240" s="242"/>
      <c r="P240" s="242"/>
      <c r="Q240" s="242"/>
      <c r="R240" s="242"/>
      <c r="S240" s="242"/>
      <c r="T240" s="24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4" t="s">
        <v>128</v>
      </c>
      <c r="AU240" s="244" t="s">
        <v>86</v>
      </c>
      <c r="AV240" s="13" t="s">
        <v>84</v>
      </c>
      <c r="AW240" s="13" t="s">
        <v>32</v>
      </c>
      <c r="AX240" s="13" t="s">
        <v>76</v>
      </c>
      <c r="AY240" s="244" t="s">
        <v>119</v>
      </c>
    </row>
    <row r="241" s="14" customFormat="1">
      <c r="A241" s="14"/>
      <c r="B241" s="245"/>
      <c r="C241" s="246"/>
      <c r="D241" s="236" t="s">
        <v>128</v>
      </c>
      <c r="E241" s="247" t="s">
        <v>1</v>
      </c>
      <c r="F241" s="248" t="s">
        <v>412</v>
      </c>
      <c r="G241" s="246"/>
      <c r="H241" s="249">
        <v>1720</v>
      </c>
      <c r="I241" s="250"/>
      <c r="J241" s="246"/>
      <c r="K241" s="246"/>
      <c r="L241" s="251"/>
      <c r="M241" s="252"/>
      <c r="N241" s="253"/>
      <c r="O241" s="253"/>
      <c r="P241" s="253"/>
      <c r="Q241" s="253"/>
      <c r="R241" s="253"/>
      <c r="S241" s="253"/>
      <c r="T241" s="254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5" t="s">
        <v>128</v>
      </c>
      <c r="AU241" s="255" t="s">
        <v>86</v>
      </c>
      <c r="AV241" s="14" t="s">
        <v>86</v>
      </c>
      <c r="AW241" s="14" t="s">
        <v>32</v>
      </c>
      <c r="AX241" s="14" t="s">
        <v>84</v>
      </c>
      <c r="AY241" s="255" t="s">
        <v>119</v>
      </c>
    </row>
    <row r="242" s="2" customFormat="1" ht="21.75" customHeight="1">
      <c r="A242" s="39"/>
      <c r="B242" s="40"/>
      <c r="C242" s="220" t="s">
        <v>422</v>
      </c>
      <c r="D242" s="220" t="s">
        <v>122</v>
      </c>
      <c r="E242" s="221" t="s">
        <v>423</v>
      </c>
      <c r="F242" s="222" t="s">
        <v>424</v>
      </c>
      <c r="G242" s="223" t="s">
        <v>273</v>
      </c>
      <c r="H242" s="224">
        <v>2580</v>
      </c>
      <c r="I242" s="225"/>
      <c r="J242" s="226">
        <f>ROUND(I242*H242,2)</f>
        <v>0</v>
      </c>
      <c r="K242" s="227"/>
      <c r="L242" s="45"/>
      <c r="M242" s="228" t="s">
        <v>1</v>
      </c>
      <c r="N242" s="229" t="s">
        <v>41</v>
      </c>
      <c r="O242" s="92"/>
      <c r="P242" s="230">
        <f>O242*H242</f>
        <v>0</v>
      </c>
      <c r="Q242" s="230">
        <v>0</v>
      </c>
      <c r="R242" s="230">
        <f>Q242*H242</f>
        <v>0</v>
      </c>
      <c r="S242" s="230">
        <v>0</v>
      </c>
      <c r="T242" s="231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2" t="s">
        <v>149</v>
      </c>
      <c r="AT242" s="232" t="s">
        <v>122</v>
      </c>
      <c r="AU242" s="232" t="s">
        <v>86</v>
      </c>
      <c r="AY242" s="18" t="s">
        <v>119</v>
      </c>
      <c r="BE242" s="233">
        <f>IF(N242="základní",J242,0)</f>
        <v>0</v>
      </c>
      <c r="BF242" s="233">
        <f>IF(N242="snížená",J242,0)</f>
        <v>0</v>
      </c>
      <c r="BG242" s="233">
        <f>IF(N242="zákl. přenesená",J242,0)</f>
        <v>0</v>
      </c>
      <c r="BH242" s="233">
        <f>IF(N242="sníž. přenesená",J242,0)</f>
        <v>0</v>
      </c>
      <c r="BI242" s="233">
        <f>IF(N242="nulová",J242,0)</f>
        <v>0</v>
      </c>
      <c r="BJ242" s="18" t="s">
        <v>84</v>
      </c>
      <c r="BK242" s="233">
        <f>ROUND(I242*H242,2)</f>
        <v>0</v>
      </c>
      <c r="BL242" s="18" t="s">
        <v>149</v>
      </c>
      <c r="BM242" s="232" t="s">
        <v>425</v>
      </c>
    </row>
    <row r="243" s="13" customFormat="1">
      <c r="A243" s="13"/>
      <c r="B243" s="234"/>
      <c r="C243" s="235"/>
      <c r="D243" s="236" t="s">
        <v>128</v>
      </c>
      <c r="E243" s="237" t="s">
        <v>1</v>
      </c>
      <c r="F243" s="238" t="s">
        <v>426</v>
      </c>
      <c r="G243" s="235"/>
      <c r="H243" s="237" t="s">
        <v>1</v>
      </c>
      <c r="I243" s="239"/>
      <c r="J243" s="235"/>
      <c r="K243" s="235"/>
      <c r="L243" s="240"/>
      <c r="M243" s="241"/>
      <c r="N243" s="242"/>
      <c r="O243" s="242"/>
      <c r="P243" s="242"/>
      <c r="Q243" s="242"/>
      <c r="R243" s="242"/>
      <c r="S243" s="242"/>
      <c r="T243" s="24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4" t="s">
        <v>128</v>
      </c>
      <c r="AU243" s="244" t="s">
        <v>86</v>
      </c>
      <c r="AV243" s="13" t="s">
        <v>84</v>
      </c>
      <c r="AW243" s="13" t="s">
        <v>32</v>
      </c>
      <c r="AX243" s="13" t="s">
        <v>76</v>
      </c>
      <c r="AY243" s="244" t="s">
        <v>119</v>
      </c>
    </row>
    <row r="244" s="14" customFormat="1">
      <c r="A244" s="14"/>
      <c r="B244" s="245"/>
      <c r="C244" s="246"/>
      <c r="D244" s="236" t="s">
        <v>128</v>
      </c>
      <c r="E244" s="247" t="s">
        <v>1</v>
      </c>
      <c r="F244" s="248" t="s">
        <v>427</v>
      </c>
      <c r="G244" s="246"/>
      <c r="H244" s="249">
        <v>2580</v>
      </c>
      <c r="I244" s="250"/>
      <c r="J244" s="246"/>
      <c r="K244" s="246"/>
      <c r="L244" s="251"/>
      <c r="M244" s="252"/>
      <c r="N244" s="253"/>
      <c r="O244" s="253"/>
      <c r="P244" s="253"/>
      <c r="Q244" s="253"/>
      <c r="R244" s="253"/>
      <c r="S244" s="253"/>
      <c r="T244" s="254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5" t="s">
        <v>128</v>
      </c>
      <c r="AU244" s="255" t="s">
        <v>86</v>
      </c>
      <c r="AV244" s="14" t="s">
        <v>86</v>
      </c>
      <c r="AW244" s="14" t="s">
        <v>32</v>
      </c>
      <c r="AX244" s="14" t="s">
        <v>84</v>
      </c>
      <c r="AY244" s="255" t="s">
        <v>119</v>
      </c>
    </row>
    <row r="245" s="2" customFormat="1" ht="33" customHeight="1">
      <c r="A245" s="39"/>
      <c r="B245" s="40"/>
      <c r="C245" s="220" t="s">
        <v>428</v>
      </c>
      <c r="D245" s="220" t="s">
        <v>122</v>
      </c>
      <c r="E245" s="221" t="s">
        <v>429</v>
      </c>
      <c r="F245" s="222" t="s">
        <v>430</v>
      </c>
      <c r="G245" s="223" t="s">
        <v>273</v>
      </c>
      <c r="H245" s="224">
        <v>860</v>
      </c>
      <c r="I245" s="225"/>
      <c r="J245" s="226">
        <f>ROUND(I245*H245,2)</f>
        <v>0</v>
      </c>
      <c r="K245" s="227"/>
      <c r="L245" s="45"/>
      <c r="M245" s="228" t="s">
        <v>1</v>
      </c>
      <c r="N245" s="229" t="s">
        <v>41</v>
      </c>
      <c r="O245" s="92"/>
      <c r="P245" s="230">
        <f>O245*H245</f>
        <v>0</v>
      </c>
      <c r="Q245" s="230">
        <v>0</v>
      </c>
      <c r="R245" s="230">
        <f>Q245*H245</f>
        <v>0</v>
      </c>
      <c r="S245" s="230">
        <v>0</v>
      </c>
      <c r="T245" s="231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2" t="s">
        <v>149</v>
      </c>
      <c r="AT245" s="232" t="s">
        <v>122</v>
      </c>
      <c r="AU245" s="232" t="s">
        <v>86</v>
      </c>
      <c r="AY245" s="18" t="s">
        <v>119</v>
      </c>
      <c r="BE245" s="233">
        <f>IF(N245="základní",J245,0)</f>
        <v>0</v>
      </c>
      <c r="BF245" s="233">
        <f>IF(N245="snížená",J245,0)</f>
        <v>0</v>
      </c>
      <c r="BG245" s="233">
        <f>IF(N245="zákl. přenesená",J245,0)</f>
        <v>0</v>
      </c>
      <c r="BH245" s="233">
        <f>IF(N245="sníž. přenesená",J245,0)</f>
        <v>0</v>
      </c>
      <c r="BI245" s="233">
        <f>IF(N245="nulová",J245,0)</f>
        <v>0</v>
      </c>
      <c r="BJ245" s="18" t="s">
        <v>84</v>
      </c>
      <c r="BK245" s="233">
        <f>ROUND(I245*H245,2)</f>
        <v>0</v>
      </c>
      <c r="BL245" s="18" t="s">
        <v>149</v>
      </c>
      <c r="BM245" s="232" t="s">
        <v>431</v>
      </c>
    </row>
    <row r="246" s="14" customFormat="1">
      <c r="A246" s="14"/>
      <c r="B246" s="245"/>
      <c r="C246" s="246"/>
      <c r="D246" s="236" t="s">
        <v>128</v>
      </c>
      <c r="E246" s="247" t="s">
        <v>1</v>
      </c>
      <c r="F246" s="248" t="s">
        <v>432</v>
      </c>
      <c r="G246" s="246"/>
      <c r="H246" s="249">
        <v>860</v>
      </c>
      <c r="I246" s="250"/>
      <c r="J246" s="246"/>
      <c r="K246" s="246"/>
      <c r="L246" s="251"/>
      <c r="M246" s="252"/>
      <c r="N246" s="253"/>
      <c r="O246" s="253"/>
      <c r="P246" s="253"/>
      <c r="Q246" s="253"/>
      <c r="R246" s="253"/>
      <c r="S246" s="253"/>
      <c r="T246" s="254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5" t="s">
        <v>128</v>
      </c>
      <c r="AU246" s="255" t="s">
        <v>86</v>
      </c>
      <c r="AV246" s="14" t="s">
        <v>86</v>
      </c>
      <c r="AW246" s="14" t="s">
        <v>32</v>
      </c>
      <c r="AX246" s="14" t="s">
        <v>84</v>
      </c>
      <c r="AY246" s="255" t="s">
        <v>119</v>
      </c>
    </row>
    <row r="247" s="2" customFormat="1" ht="24.15" customHeight="1">
      <c r="A247" s="39"/>
      <c r="B247" s="40"/>
      <c r="C247" s="220" t="s">
        <v>433</v>
      </c>
      <c r="D247" s="220" t="s">
        <v>122</v>
      </c>
      <c r="E247" s="221" t="s">
        <v>434</v>
      </c>
      <c r="F247" s="222" t="s">
        <v>435</v>
      </c>
      <c r="G247" s="223" t="s">
        <v>246</v>
      </c>
      <c r="H247" s="224">
        <v>0.042999999999999997</v>
      </c>
      <c r="I247" s="225"/>
      <c r="J247" s="226">
        <f>ROUND(I247*H247,2)</f>
        <v>0</v>
      </c>
      <c r="K247" s="227"/>
      <c r="L247" s="45"/>
      <c r="M247" s="228" t="s">
        <v>1</v>
      </c>
      <c r="N247" s="229" t="s">
        <v>41</v>
      </c>
      <c r="O247" s="92"/>
      <c r="P247" s="230">
        <f>O247*H247</f>
        <v>0</v>
      </c>
      <c r="Q247" s="230">
        <v>0</v>
      </c>
      <c r="R247" s="230">
        <f>Q247*H247</f>
        <v>0</v>
      </c>
      <c r="S247" s="230">
        <v>0</v>
      </c>
      <c r="T247" s="231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2" t="s">
        <v>149</v>
      </c>
      <c r="AT247" s="232" t="s">
        <v>122</v>
      </c>
      <c r="AU247" s="232" t="s">
        <v>86</v>
      </c>
      <c r="AY247" s="18" t="s">
        <v>119</v>
      </c>
      <c r="BE247" s="233">
        <f>IF(N247="základní",J247,0)</f>
        <v>0</v>
      </c>
      <c r="BF247" s="233">
        <f>IF(N247="snížená",J247,0)</f>
        <v>0</v>
      </c>
      <c r="BG247" s="233">
        <f>IF(N247="zákl. přenesená",J247,0)</f>
        <v>0</v>
      </c>
      <c r="BH247" s="233">
        <f>IF(N247="sníž. přenesená",J247,0)</f>
        <v>0</v>
      </c>
      <c r="BI247" s="233">
        <f>IF(N247="nulová",J247,0)</f>
        <v>0</v>
      </c>
      <c r="BJ247" s="18" t="s">
        <v>84</v>
      </c>
      <c r="BK247" s="233">
        <f>ROUND(I247*H247,2)</f>
        <v>0</v>
      </c>
      <c r="BL247" s="18" t="s">
        <v>149</v>
      </c>
      <c r="BM247" s="232" t="s">
        <v>436</v>
      </c>
    </row>
    <row r="248" s="14" customFormat="1">
      <c r="A248" s="14"/>
      <c r="B248" s="245"/>
      <c r="C248" s="246"/>
      <c r="D248" s="236" t="s">
        <v>128</v>
      </c>
      <c r="E248" s="247" t="s">
        <v>1</v>
      </c>
      <c r="F248" s="248" t="s">
        <v>437</v>
      </c>
      <c r="G248" s="246"/>
      <c r="H248" s="249">
        <v>0.042999999999999997</v>
      </c>
      <c r="I248" s="250"/>
      <c r="J248" s="246"/>
      <c r="K248" s="246"/>
      <c r="L248" s="251"/>
      <c r="M248" s="252"/>
      <c r="N248" s="253"/>
      <c r="O248" s="253"/>
      <c r="P248" s="253"/>
      <c r="Q248" s="253"/>
      <c r="R248" s="253"/>
      <c r="S248" s="253"/>
      <c r="T248" s="254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5" t="s">
        <v>128</v>
      </c>
      <c r="AU248" s="255" t="s">
        <v>86</v>
      </c>
      <c r="AV248" s="14" t="s">
        <v>86</v>
      </c>
      <c r="AW248" s="14" t="s">
        <v>32</v>
      </c>
      <c r="AX248" s="14" t="s">
        <v>84</v>
      </c>
      <c r="AY248" s="255" t="s">
        <v>119</v>
      </c>
    </row>
    <row r="249" s="2" customFormat="1" ht="16.5" customHeight="1">
      <c r="A249" s="39"/>
      <c r="B249" s="40"/>
      <c r="C249" s="281" t="s">
        <v>438</v>
      </c>
      <c r="D249" s="281" t="s">
        <v>256</v>
      </c>
      <c r="E249" s="282" t="s">
        <v>439</v>
      </c>
      <c r="F249" s="283" t="s">
        <v>440</v>
      </c>
      <c r="G249" s="284" t="s">
        <v>441</v>
      </c>
      <c r="H249" s="285">
        <v>47.299999999999997</v>
      </c>
      <c r="I249" s="286"/>
      <c r="J249" s="287">
        <f>ROUND(I249*H249,2)</f>
        <v>0</v>
      </c>
      <c r="K249" s="288"/>
      <c r="L249" s="289"/>
      <c r="M249" s="290" t="s">
        <v>1</v>
      </c>
      <c r="N249" s="291" t="s">
        <v>41</v>
      </c>
      <c r="O249" s="92"/>
      <c r="P249" s="230">
        <f>O249*H249</f>
        <v>0</v>
      </c>
      <c r="Q249" s="230">
        <v>0.001</v>
      </c>
      <c r="R249" s="230">
        <f>Q249*H249</f>
        <v>0.047299999999999995</v>
      </c>
      <c r="S249" s="230">
        <v>0</v>
      </c>
      <c r="T249" s="231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2" t="s">
        <v>182</v>
      </c>
      <c r="AT249" s="232" t="s">
        <v>256</v>
      </c>
      <c r="AU249" s="232" t="s">
        <v>86</v>
      </c>
      <c r="AY249" s="18" t="s">
        <v>119</v>
      </c>
      <c r="BE249" s="233">
        <f>IF(N249="základní",J249,0)</f>
        <v>0</v>
      </c>
      <c r="BF249" s="233">
        <f>IF(N249="snížená",J249,0)</f>
        <v>0</v>
      </c>
      <c r="BG249" s="233">
        <f>IF(N249="zákl. přenesená",J249,0)</f>
        <v>0</v>
      </c>
      <c r="BH249" s="233">
        <f>IF(N249="sníž. přenesená",J249,0)</f>
        <v>0</v>
      </c>
      <c r="BI249" s="233">
        <f>IF(N249="nulová",J249,0)</f>
        <v>0</v>
      </c>
      <c r="BJ249" s="18" t="s">
        <v>84</v>
      </c>
      <c r="BK249" s="233">
        <f>ROUND(I249*H249,2)</f>
        <v>0</v>
      </c>
      <c r="BL249" s="18" t="s">
        <v>149</v>
      </c>
      <c r="BM249" s="232" t="s">
        <v>442</v>
      </c>
    </row>
    <row r="250" s="14" customFormat="1">
      <c r="A250" s="14"/>
      <c r="B250" s="245"/>
      <c r="C250" s="246"/>
      <c r="D250" s="236" t="s">
        <v>128</v>
      </c>
      <c r="E250" s="247" t="s">
        <v>1</v>
      </c>
      <c r="F250" s="248" t="s">
        <v>443</v>
      </c>
      <c r="G250" s="246"/>
      <c r="H250" s="249">
        <v>43</v>
      </c>
      <c r="I250" s="250"/>
      <c r="J250" s="246"/>
      <c r="K250" s="246"/>
      <c r="L250" s="251"/>
      <c r="M250" s="252"/>
      <c r="N250" s="253"/>
      <c r="O250" s="253"/>
      <c r="P250" s="253"/>
      <c r="Q250" s="253"/>
      <c r="R250" s="253"/>
      <c r="S250" s="253"/>
      <c r="T250" s="254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5" t="s">
        <v>128</v>
      </c>
      <c r="AU250" s="255" t="s">
        <v>86</v>
      </c>
      <c r="AV250" s="14" t="s">
        <v>86</v>
      </c>
      <c r="AW250" s="14" t="s">
        <v>32</v>
      </c>
      <c r="AX250" s="14" t="s">
        <v>84</v>
      </c>
      <c r="AY250" s="255" t="s">
        <v>119</v>
      </c>
    </row>
    <row r="251" s="14" customFormat="1">
      <c r="A251" s="14"/>
      <c r="B251" s="245"/>
      <c r="C251" s="246"/>
      <c r="D251" s="236" t="s">
        <v>128</v>
      </c>
      <c r="E251" s="246"/>
      <c r="F251" s="248" t="s">
        <v>444</v>
      </c>
      <c r="G251" s="246"/>
      <c r="H251" s="249">
        <v>47.299999999999997</v>
      </c>
      <c r="I251" s="250"/>
      <c r="J251" s="246"/>
      <c r="K251" s="246"/>
      <c r="L251" s="251"/>
      <c r="M251" s="252"/>
      <c r="N251" s="253"/>
      <c r="O251" s="253"/>
      <c r="P251" s="253"/>
      <c r="Q251" s="253"/>
      <c r="R251" s="253"/>
      <c r="S251" s="253"/>
      <c r="T251" s="254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5" t="s">
        <v>128</v>
      </c>
      <c r="AU251" s="255" t="s">
        <v>86</v>
      </c>
      <c r="AV251" s="14" t="s">
        <v>86</v>
      </c>
      <c r="AW251" s="14" t="s">
        <v>4</v>
      </c>
      <c r="AX251" s="14" t="s">
        <v>84</v>
      </c>
      <c r="AY251" s="255" t="s">
        <v>119</v>
      </c>
    </row>
    <row r="252" s="2" customFormat="1" ht="24.15" customHeight="1">
      <c r="A252" s="39"/>
      <c r="B252" s="40"/>
      <c r="C252" s="220" t="s">
        <v>445</v>
      </c>
      <c r="D252" s="220" t="s">
        <v>122</v>
      </c>
      <c r="E252" s="221" t="s">
        <v>446</v>
      </c>
      <c r="F252" s="222" t="s">
        <v>447</v>
      </c>
      <c r="G252" s="223" t="s">
        <v>273</v>
      </c>
      <c r="H252" s="224">
        <v>860</v>
      </c>
      <c r="I252" s="225"/>
      <c r="J252" s="226">
        <f>ROUND(I252*H252,2)</f>
        <v>0</v>
      </c>
      <c r="K252" s="227"/>
      <c r="L252" s="45"/>
      <c r="M252" s="228" t="s">
        <v>1</v>
      </c>
      <c r="N252" s="229" t="s">
        <v>41</v>
      </c>
      <c r="O252" s="92"/>
      <c r="P252" s="230">
        <f>O252*H252</f>
        <v>0</v>
      </c>
      <c r="Q252" s="230">
        <v>0</v>
      </c>
      <c r="R252" s="230">
        <f>Q252*H252</f>
        <v>0</v>
      </c>
      <c r="S252" s="230">
        <v>0</v>
      </c>
      <c r="T252" s="231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2" t="s">
        <v>149</v>
      </c>
      <c r="AT252" s="232" t="s">
        <v>122</v>
      </c>
      <c r="AU252" s="232" t="s">
        <v>86</v>
      </c>
      <c r="AY252" s="18" t="s">
        <v>119</v>
      </c>
      <c r="BE252" s="233">
        <f>IF(N252="základní",J252,0)</f>
        <v>0</v>
      </c>
      <c r="BF252" s="233">
        <f>IF(N252="snížená",J252,0)</f>
        <v>0</v>
      </c>
      <c r="BG252" s="233">
        <f>IF(N252="zákl. přenesená",J252,0)</f>
        <v>0</v>
      </c>
      <c r="BH252" s="233">
        <f>IF(N252="sníž. přenesená",J252,0)</f>
        <v>0</v>
      </c>
      <c r="BI252" s="233">
        <f>IF(N252="nulová",J252,0)</f>
        <v>0</v>
      </c>
      <c r="BJ252" s="18" t="s">
        <v>84</v>
      </c>
      <c r="BK252" s="233">
        <f>ROUND(I252*H252,2)</f>
        <v>0</v>
      </c>
      <c r="BL252" s="18" t="s">
        <v>149</v>
      </c>
      <c r="BM252" s="232" t="s">
        <v>448</v>
      </c>
    </row>
    <row r="253" s="14" customFormat="1">
      <c r="A253" s="14"/>
      <c r="B253" s="245"/>
      <c r="C253" s="246"/>
      <c r="D253" s="236" t="s">
        <v>128</v>
      </c>
      <c r="E253" s="247" t="s">
        <v>1</v>
      </c>
      <c r="F253" s="248" t="s">
        <v>398</v>
      </c>
      <c r="G253" s="246"/>
      <c r="H253" s="249">
        <v>860</v>
      </c>
      <c r="I253" s="250"/>
      <c r="J253" s="246"/>
      <c r="K253" s="246"/>
      <c r="L253" s="251"/>
      <c r="M253" s="252"/>
      <c r="N253" s="253"/>
      <c r="O253" s="253"/>
      <c r="P253" s="253"/>
      <c r="Q253" s="253"/>
      <c r="R253" s="253"/>
      <c r="S253" s="253"/>
      <c r="T253" s="254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5" t="s">
        <v>128</v>
      </c>
      <c r="AU253" s="255" t="s">
        <v>86</v>
      </c>
      <c r="AV253" s="14" t="s">
        <v>86</v>
      </c>
      <c r="AW253" s="14" t="s">
        <v>32</v>
      </c>
      <c r="AX253" s="14" t="s">
        <v>84</v>
      </c>
      <c r="AY253" s="255" t="s">
        <v>119</v>
      </c>
    </row>
    <row r="254" s="2" customFormat="1" ht="16.5" customHeight="1">
      <c r="A254" s="39"/>
      <c r="B254" s="40"/>
      <c r="C254" s="281" t="s">
        <v>449</v>
      </c>
      <c r="D254" s="281" t="s">
        <v>256</v>
      </c>
      <c r="E254" s="282" t="s">
        <v>450</v>
      </c>
      <c r="F254" s="283" t="s">
        <v>451</v>
      </c>
      <c r="G254" s="284" t="s">
        <v>441</v>
      </c>
      <c r="H254" s="285">
        <v>30.745000000000001</v>
      </c>
      <c r="I254" s="286"/>
      <c r="J254" s="287">
        <f>ROUND(I254*H254,2)</f>
        <v>0</v>
      </c>
      <c r="K254" s="288"/>
      <c r="L254" s="289"/>
      <c r="M254" s="290" t="s">
        <v>1</v>
      </c>
      <c r="N254" s="291" t="s">
        <v>41</v>
      </c>
      <c r="O254" s="92"/>
      <c r="P254" s="230">
        <f>O254*H254</f>
        <v>0</v>
      </c>
      <c r="Q254" s="230">
        <v>0.001</v>
      </c>
      <c r="R254" s="230">
        <f>Q254*H254</f>
        <v>0.030745000000000001</v>
      </c>
      <c r="S254" s="230">
        <v>0</v>
      </c>
      <c r="T254" s="231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2" t="s">
        <v>182</v>
      </c>
      <c r="AT254" s="232" t="s">
        <v>256</v>
      </c>
      <c r="AU254" s="232" t="s">
        <v>86</v>
      </c>
      <c r="AY254" s="18" t="s">
        <v>119</v>
      </c>
      <c r="BE254" s="233">
        <f>IF(N254="základní",J254,0)</f>
        <v>0</v>
      </c>
      <c r="BF254" s="233">
        <f>IF(N254="snížená",J254,0)</f>
        <v>0</v>
      </c>
      <c r="BG254" s="233">
        <f>IF(N254="zákl. přenesená",J254,0)</f>
        <v>0</v>
      </c>
      <c r="BH254" s="233">
        <f>IF(N254="sníž. přenesená",J254,0)</f>
        <v>0</v>
      </c>
      <c r="BI254" s="233">
        <f>IF(N254="nulová",J254,0)</f>
        <v>0</v>
      </c>
      <c r="BJ254" s="18" t="s">
        <v>84</v>
      </c>
      <c r="BK254" s="233">
        <f>ROUND(I254*H254,2)</f>
        <v>0</v>
      </c>
      <c r="BL254" s="18" t="s">
        <v>149</v>
      </c>
      <c r="BM254" s="232" t="s">
        <v>452</v>
      </c>
    </row>
    <row r="255" s="14" customFormat="1">
      <c r="A255" s="14"/>
      <c r="B255" s="245"/>
      <c r="C255" s="246"/>
      <c r="D255" s="236" t="s">
        <v>128</v>
      </c>
      <c r="E255" s="247" t="s">
        <v>1</v>
      </c>
      <c r="F255" s="248" t="s">
        <v>453</v>
      </c>
      <c r="G255" s="246"/>
      <c r="H255" s="249">
        <v>27.949999999999999</v>
      </c>
      <c r="I255" s="250"/>
      <c r="J255" s="246"/>
      <c r="K255" s="246"/>
      <c r="L255" s="251"/>
      <c r="M255" s="252"/>
      <c r="N255" s="253"/>
      <c r="O255" s="253"/>
      <c r="P255" s="253"/>
      <c r="Q255" s="253"/>
      <c r="R255" s="253"/>
      <c r="S255" s="253"/>
      <c r="T255" s="25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5" t="s">
        <v>128</v>
      </c>
      <c r="AU255" s="255" t="s">
        <v>86</v>
      </c>
      <c r="AV255" s="14" t="s">
        <v>86</v>
      </c>
      <c r="AW255" s="14" t="s">
        <v>32</v>
      </c>
      <c r="AX255" s="14" t="s">
        <v>84</v>
      </c>
      <c r="AY255" s="255" t="s">
        <v>119</v>
      </c>
    </row>
    <row r="256" s="14" customFormat="1">
      <c r="A256" s="14"/>
      <c r="B256" s="245"/>
      <c r="C256" s="246"/>
      <c r="D256" s="236" t="s">
        <v>128</v>
      </c>
      <c r="E256" s="246"/>
      <c r="F256" s="248" t="s">
        <v>454</v>
      </c>
      <c r="G256" s="246"/>
      <c r="H256" s="249">
        <v>30.745000000000001</v>
      </c>
      <c r="I256" s="250"/>
      <c r="J256" s="246"/>
      <c r="K256" s="246"/>
      <c r="L256" s="251"/>
      <c r="M256" s="252"/>
      <c r="N256" s="253"/>
      <c r="O256" s="253"/>
      <c r="P256" s="253"/>
      <c r="Q256" s="253"/>
      <c r="R256" s="253"/>
      <c r="S256" s="253"/>
      <c r="T256" s="254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5" t="s">
        <v>128</v>
      </c>
      <c r="AU256" s="255" t="s">
        <v>86</v>
      </c>
      <c r="AV256" s="14" t="s">
        <v>86</v>
      </c>
      <c r="AW256" s="14" t="s">
        <v>4</v>
      </c>
      <c r="AX256" s="14" t="s">
        <v>84</v>
      </c>
      <c r="AY256" s="255" t="s">
        <v>119</v>
      </c>
    </row>
    <row r="257" s="2" customFormat="1" ht="21.75" customHeight="1">
      <c r="A257" s="39"/>
      <c r="B257" s="40"/>
      <c r="C257" s="220" t="s">
        <v>455</v>
      </c>
      <c r="D257" s="220" t="s">
        <v>122</v>
      </c>
      <c r="E257" s="221" t="s">
        <v>456</v>
      </c>
      <c r="F257" s="222" t="s">
        <v>457</v>
      </c>
      <c r="G257" s="223" t="s">
        <v>273</v>
      </c>
      <c r="H257" s="224">
        <v>5160</v>
      </c>
      <c r="I257" s="225"/>
      <c r="J257" s="226">
        <f>ROUND(I257*H257,2)</f>
        <v>0</v>
      </c>
      <c r="K257" s="227"/>
      <c r="L257" s="45"/>
      <c r="M257" s="228" t="s">
        <v>1</v>
      </c>
      <c r="N257" s="229" t="s">
        <v>41</v>
      </c>
      <c r="O257" s="92"/>
      <c r="P257" s="230">
        <f>O257*H257</f>
        <v>0</v>
      </c>
      <c r="Q257" s="230">
        <v>0</v>
      </c>
      <c r="R257" s="230">
        <f>Q257*H257</f>
        <v>0</v>
      </c>
      <c r="S257" s="230">
        <v>0</v>
      </c>
      <c r="T257" s="231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2" t="s">
        <v>149</v>
      </c>
      <c r="AT257" s="232" t="s">
        <v>122</v>
      </c>
      <c r="AU257" s="232" t="s">
        <v>86</v>
      </c>
      <c r="AY257" s="18" t="s">
        <v>119</v>
      </c>
      <c r="BE257" s="233">
        <f>IF(N257="základní",J257,0)</f>
        <v>0</v>
      </c>
      <c r="BF257" s="233">
        <f>IF(N257="snížená",J257,0)</f>
        <v>0</v>
      </c>
      <c r="BG257" s="233">
        <f>IF(N257="zákl. přenesená",J257,0)</f>
        <v>0</v>
      </c>
      <c r="BH257" s="233">
        <f>IF(N257="sníž. přenesená",J257,0)</f>
        <v>0</v>
      </c>
      <c r="BI257" s="233">
        <f>IF(N257="nulová",J257,0)</f>
        <v>0</v>
      </c>
      <c r="BJ257" s="18" t="s">
        <v>84</v>
      </c>
      <c r="BK257" s="233">
        <f>ROUND(I257*H257,2)</f>
        <v>0</v>
      </c>
      <c r="BL257" s="18" t="s">
        <v>149</v>
      </c>
      <c r="BM257" s="232" t="s">
        <v>458</v>
      </c>
    </row>
    <row r="258" s="13" customFormat="1">
      <c r="A258" s="13"/>
      <c r="B258" s="234"/>
      <c r="C258" s="235"/>
      <c r="D258" s="236" t="s">
        <v>128</v>
      </c>
      <c r="E258" s="237" t="s">
        <v>1</v>
      </c>
      <c r="F258" s="238" t="s">
        <v>459</v>
      </c>
      <c r="G258" s="235"/>
      <c r="H258" s="237" t="s">
        <v>1</v>
      </c>
      <c r="I258" s="239"/>
      <c r="J258" s="235"/>
      <c r="K258" s="235"/>
      <c r="L258" s="240"/>
      <c r="M258" s="241"/>
      <c r="N258" s="242"/>
      <c r="O258" s="242"/>
      <c r="P258" s="242"/>
      <c r="Q258" s="242"/>
      <c r="R258" s="242"/>
      <c r="S258" s="242"/>
      <c r="T258" s="24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4" t="s">
        <v>128</v>
      </c>
      <c r="AU258" s="244" t="s">
        <v>86</v>
      </c>
      <c r="AV258" s="13" t="s">
        <v>84</v>
      </c>
      <c r="AW258" s="13" t="s">
        <v>32</v>
      </c>
      <c r="AX258" s="13" t="s">
        <v>76</v>
      </c>
      <c r="AY258" s="244" t="s">
        <v>119</v>
      </c>
    </row>
    <row r="259" s="14" customFormat="1">
      <c r="A259" s="14"/>
      <c r="B259" s="245"/>
      <c r="C259" s="246"/>
      <c r="D259" s="236" t="s">
        <v>128</v>
      </c>
      <c r="E259" s="247" t="s">
        <v>1</v>
      </c>
      <c r="F259" s="248" t="s">
        <v>460</v>
      </c>
      <c r="G259" s="246"/>
      <c r="H259" s="249">
        <v>5160</v>
      </c>
      <c r="I259" s="250"/>
      <c r="J259" s="246"/>
      <c r="K259" s="246"/>
      <c r="L259" s="251"/>
      <c r="M259" s="252"/>
      <c r="N259" s="253"/>
      <c r="O259" s="253"/>
      <c r="P259" s="253"/>
      <c r="Q259" s="253"/>
      <c r="R259" s="253"/>
      <c r="S259" s="253"/>
      <c r="T259" s="25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5" t="s">
        <v>128</v>
      </c>
      <c r="AU259" s="255" t="s">
        <v>86</v>
      </c>
      <c r="AV259" s="14" t="s">
        <v>86</v>
      </c>
      <c r="AW259" s="14" t="s">
        <v>32</v>
      </c>
      <c r="AX259" s="14" t="s">
        <v>84</v>
      </c>
      <c r="AY259" s="255" t="s">
        <v>119</v>
      </c>
    </row>
    <row r="260" s="2" customFormat="1" ht="33" customHeight="1">
      <c r="A260" s="39"/>
      <c r="B260" s="40"/>
      <c r="C260" s="220" t="s">
        <v>461</v>
      </c>
      <c r="D260" s="220" t="s">
        <v>122</v>
      </c>
      <c r="E260" s="221" t="s">
        <v>462</v>
      </c>
      <c r="F260" s="222" t="s">
        <v>463</v>
      </c>
      <c r="G260" s="223" t="s">
        <v>273</v>
      </c>
      <c r="H260" s="224">
        <v>1720</v>
      </c>
      <c r="I260" s="225"/>
      <c r="J260" s="226">
        <f>ROUND(I260*H260,2)</f>
        <v>0</v>
      </c>
      <c r="K260" s="227"/>
      <c r="L260" s="45"/>
      <c r="M260" s="228" t="s">
        <v>1</v>
      </c>
      <c r="N260" s="229" t="s">
        <v>41</v>
      </c>
      <c r="O260" s="92"/>
      <c r="P260" s="230">
        <f>O260*H260</f>
        <v>0</v>
      </c>
      <c r="Q260" s="230">
        <v>0</v>
      </c>
      <c r="R260" s="230">
        <f>Q260*H260</f>
        <v>0</v>
      </c>
      <c r="S260" s="230">
        <v>0</v>
      </c>
      <c r="T260" s="231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32" t="s">
        <v>149</v>
      </c>
      <c r="AT260" s="232" t="s">
        <v>122</v>
      </c>
      <c r="AU260" s="232" t="s">
        <v>86</v>
      </c>
      <c r="AY260" s="18" t="s">
        <v>119</v>
      </c>
      <c r="BE260" s="233">
        <f>IF(N260="základní",J260,0)</f>
        <v>0</v>
      </c>
      <c r="BF260" s="233">
        <f>IF(N260="snížená",J260,0)</f>
        <v>0</v>
      </c>
      <c r="BG260" s="233">
        <f>IF(N260="zákl. přenesená",J260,0)</f>
        <v>0</v>
      </c>
      <c r="BH260" s="233">
        <f>IF(N260="sníž. přenesená",J260,0)</f>
        <v>0</v>
      </c>
      <c r="BI260" s="233">
        <f>IF(N260="nulová",J260,0)</f>
        <v>0</v>
      </c>
      <c r="BJ260" s="18" t="s">
        <v>84</v>
      </c>
      <c r="BK260" s="233">
        <f>ROUND(I260*H260,2)</f>
        <v>0</v>
      </c>
      <c r="BL260" s="18" t="s">
        <v>149</v>
      </c>
      <c r="BM260" s="232" t="s">
        <v>464</v>
      </c>
    </row>
    <row r="261" s="13" customFormat="1">
      <c r="A261" s="13"/>
      <c r="B261" s="234"/>
      <c r="C261" s="235"/>
      <c r="D261" s="236" t="s">
        <v>128</v>
      </c>
      <c r="E261" s="237" t="s">
        <v>1</v>
      </c>
      <c r="F261" s="238" t="s">
        <v>421</v>
      </c>
      <c r="G261" s="235"/>
      <c r="H261" s="237" t="s">
        <v>1</v>
      </c>
      <c r="I261" s="239"/>
      <c r="J261" s="235"/>
      <c r="K261" s="235"/>
      <c r="L261" s="240"/>
      <c r="M261" s="241"/>
      <c r="N261" s="242"/>
      <c r="O261" s="242"/>
      <c r="P261" s="242"/>
      <c r="Q261" s="242"/>
      <c r="R261" s="242"/>
      <c r="S261" s="242"/>
      <c r="T261" s="24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4" t="s">
        <v>128</v>
      </c>
      <c r="AU261" s="244" t="s">
        <v>86</v>
      </c>
      <c r="AV261" s="13" t="s">
        <v>84</v>
      </c>
      <c r="AW261" s="13" t="s">
        <v>32</v>
      </c>
      <c r="AX261" s="13" t="s">
        <v>76</v>
      </c>
      <c r="AY261" s="244" t="s">
        <v>119</v>
      </c>
    </row>
    <row r="262" s="14" customFormat="1">
      <c r="A262" s="14"/>
      <c r="B262" s="245"/>
      <c r="C262" s="246"/>
      <c r="D262" s="236" t="s">
        <v>128</v>
      </c>
      <c r="E262" s="247" t="s">
        <v>1</v>
      </c>
      <c r="F262" s="248" t="s">
        <v>412</v>
      </c>
      <c r="G262" s="246"/>
      <c r="H262" s="249">
        <v>1720</v>
      </c>
      <c r="I262" s="250"/>
      <c r="J262" s="246"/>
      <c r="K262" s="246"/>
      <c r="L262" s="251"/>
      <c r="M262" s="252"/>
      <c r="N262" s="253"/>
      <c r="O262" s="253"/>
      <c r="P262" s="253"/>
      <c r="Q262" s="253"/>
      <c r="R262" s="253"/>
      <c r="S262" s="253"/>
      <c r="T262" s="254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5" t="s">
        <v>128</v>
      </c>
      <c r="AU262" s="255" t="s">
        <v>86</v>
      </c>
      <c r="AV262" s="14" t="s">
        <v>86</v>
      </c>
      <c r="AW262" s="14" t="s">
        <v>32</v>
      </c>
      <c r="AX262" s="14" t="s">
        <v>84</v>
      </c>
      <c r="AY262" s="255" t="s">
        <v>119</v>
      </c>
    </row>
    <row r="263" s="2" customFormat="1" ht="37.8" customHeight="1">
      <c r="A263" s="39"/>
      <c r="B263" s="40"/>
      <c r="C263" s="220" t="s">
        <v>465</v>
      </c>
      <c r="D263" s="220" t="s">
        <v>122</v>
      </c>
      <c r="E263" s="221" t="s">
        <v>466</v>
      </c>
      <c r="F263" s="222" t="s">
        <v>467</v>
      </c>
      <c r="G263" s="223" t="s">
        <v>302</v>
      </c>
      <c r="H263" s="224">
        <v>124</v>
      </c>
      <c r="I263" s="225"/>
      <c r="J263" s="226">
        <f>ROUND(I263*H263,2)</f>
        <v>0</v>
      </c>
      <c r="K263" s="227"/>
      <c r="L263" s="45"/>
      <c r="M263" s="228" t="s">
        <v>1</v>
      </c>
      <c r="N263" s="229" t="s">
        <v>41</v>
      </c>
      <c r="O263" s="92"/>
      <c r="P263" s="230">
        <f>O263*H263</f>
        <v>0</v>
      </c>
      <c r="Q263" s="230">
        <v>0</v>
      </c>
      <c r="R263" s="230">
        <f>Q263*H263</f>
        <v>0</v>
      </c>
      <c r="S263" s="230">
        <v>0</v>
      </c>
      <c r="T263" s="231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2" t="s">
        <v>149</v>
      </c>
      <c r="AT263" s="232" t="s">
        <v>122</v>
      </c>
      <c r="AU263" s="232" t="s">
        <v>86</v>
      </c>
      <c r="AY263" s="18" t="s">
        <v>119</v>
      </c>
      <c r="BE263" s="233">
        <f>IF(N263="základní",J263,0)</f>
        <v>0</v>
      </c>
      <c r="BF263" s="233">
        <f>IF(N263="snížená",J263,0)</f>
        <v>0</v>
      </c>
      <c r="BG263" s="233">
        <f>IF(N263="zákl. přenesená",J263,0)</f>
        <v>0</v>
      </c>
      <c r="BH263" s="233">
        <f>IF(N263="sníž. přenesená",J263,0)</f>
        <v>0</v>
      </c>
      <c r="BI263" s="233">
        <f>IF(N263="nulová",J263,0)</f>
        <v>0</v>
      </c>
      <c r="BJ263" s="18" t="s">
        <v>84</v>
      </c>
      <c r="BK263" s="233">
        <f>ROUND(I263*H263,2)</f>
        <v>0</v>
      </c>
      <c r="BL263" s="18" t="s">
        <v>149</v>
      </c>
      <c r="BM263" s="232" t="s">
        <v>468</v>
      </c>
    </row>
    <row r="264" s="14" customFormat="1">
      <c r="A264" s="14"/>
      <c r="B264" s="245"/>
      <c r="C264" s="246"/>
      <c r="D264" s="236" t="s">
        <v>128</v>
      </c>
      <c r="E264" s="247" t="s">
        <v>1</v>
      </c>
      <c r="F264" s="248" t="s">
        <v>469</v>
      </c>
      <c r="G264" s="246"/>
      <c r="H264" s="249">
        <v>124</v>
      </c>
      <c r="I264" s="250"/>
      <c r="J264" s="246"/>
      <c r="K264" s="246"/>
      <c r="L264" s="251"/>
      <c r="M264" s="252"/>
      <c r="N264" s="253"/>
      <c r="O264" s="253"/>
      <c r="P264" s="253"/>
      <c r="Q264" s="253"/>
      <c r="R264" s="253"/>
      <c r="S264" s="253"/>
      <c r="T264" s="254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5" t="s">
        <v>128</v>
      </c>
      <c r="AU264" s="255" t="s">
        <v>86</v>
      </c>
      <c r="AV264" s="14" t="s">
        <v>86</v>
      </c>
      <c r="AW264" s="14" t="s">
        <v>32</v>
      </c>
      <c r="AX264" s="14" t="s">
        <v>84</v>
      </c>
      <c r="AY264" s="255" t="s">
        <v>119</v>
      </c>
    </row>
    <row r="265" s="2" customFormat="1" ht="16.5" customHeight="1">
      <c r="A265" s="39"/>
      <c r="B265" s="40"/>
      <c r="C265" s="281" t="s">
        <v>470</v>
      </c>
      <c r="D265" s="281" t="s">
        <v>256</v>
      </c>
      <c r="E265" s="282" t="s">
        <v>471</v>
      </c>
      <c r="F265" s="283" t="s">
        <v>472</v>
      </c>
      <c r="G265" s="284" t="s">
        <v>224</v>
      </c>
      <c r="H265" s="285">
        <v>0.31</v>
      </c>
      <c r="I265" s="286"/>
      <c r="J265" s="287">
        <f>ROUND(I265*H265,2)</f>
        <v>0</v>
      </c>
      <c r="K265" s="288"/>
      <c r="L265" s="289"/>
      <c r="M265" s="290" t="s">
        <v>1</v>
      </c>
      <c r="N265" s="291" t="s">
        <v>41</v>
      </c>
      <c r="O265" s="92"/>
      <c r="P265" s="230">
        <f>O265*H265</f>
        <v>0</v>
      </c>
      <c r="Q265" s="230">
        <v>0.22</v>
      </c>
      <c r="R265" s="230">
        <f>Q265*H265</f>
        <v>0.068199999999999997</v>
      </c>
      <c r="S265" s="230">
        <v>0</v>
      </c>
      <c r="T265" s="231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2" t="s">
        <v>182</v>
      </c>
      <c r="AT265" s="232" t="s">
        <v>256</v>
      </c>
      <c r="AU265" s="232" t="s">
        <v>86</v>
      </c>
      <c r="AY265" s="18" t="s">
        <v>119</v>
      </c>
      <c r="BE265" s="233">
        <f>IF(N265="základní",J265,0)</f>
        <v>0</v>
      </c>
      <c r="BF265" s="233">
        <f>IF(N265="snížená",J265,0)</f>
        <v>0</v>
      </c>
      <c r="BG265" s="233">
        <f>IF(N265="zákl. přenesená",J265,0)</f>
        <v>0</v>
      </c>
      <c r="BH265" s="233">
        <f>IF(N265="sníž. přenesená",J265,0)</f>
        <v>0</v>
      </c>
      <c r="BI265" s="233">
        <f>IF(N265="nulová",J265,0)</f>
        <v>0</v>
      </c>
      <c r="BJ265" s="18" t="s">
        <v>84</v>
      </c>
      <c r="BK265" s="233">
        <f>ROUND(I265*H265,2)</f>
        <v>0</v>
      </c>
      <c r="BL265" s="18" t="s">
        <v>149</v>
      </c>
      <c r="BM265" s="232" t="s">
        <v>473</v>
      </c>
    </row>
    <row r="266" s="14" customFormat="1">
      <c r="A266" s="14"/>
      <c r="B266" s="245"/>
      <c r="C266" s="246"/>
      <c r="D266" s="236" t="s">
        <v>128</v>
      </c>
      <c r="E266" s="247" t="s">
        <v>1</v>
      </c>
      <c r="F266" s="248" t="s">
        <v>469</v>
      </c>
      <c r="G266" s="246"/>
      <c r="H266" s="249">
        <v>124</v>
      </c>
      <c r="I266" s="250"/>
      <c r="J266" s="246"/>
      <c r="K266" s="246"/>
      <c r="L266" s="251"/>
      <c r="M266" s="252"/>
      <c r="N266" s="253"/>
      <c r="O266" s="253"/>
      <c r="P266" s="253"/>
      <c r="Q266" s="253"/>
      <c r="R266" s="253"/>
      <c r="S266" s="253"/>
      <c r="T266" s="254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5" t="s">
        <v>128</v>
      </c>
      <c r="AU266" s="255" t="s">
        <v>86</v>
      </c>
      <c r="AV266" s="14" t="s">
        <v>86</v>
      </c>
      <c r="AW266" s="14" t="s">
        <v>32</v>
      </c>
      <c r="AX266" s="14" t="s">
        <v>84</v>
      </c>
      <c r="AY266" s="255" t="s">
        <v>119</v>
      </c>
    </row>
    <row r="267" s="14" customFormat="1">
      <c r="A267" s="14"/>
      <c r="B267" s="245"/>
      <c r="C267" s="246"/>
      <c r="D267" s="236" t="s">
        <v>128</v>
      </c>
      <c r="E267" s="246"/>
      <c r="F267" s="248" t="s">
        <v>474</v>
      </c>
      <c r="G267" s="246"/>
      <c r="H267" s="249">
        <v>0.31</v>
      </c>
      <c r="I267" s="250"/>
      <c r="J267" s="246"/>
      <c r="K267" s="246"/>
      <c r="L267" s="251"/>
      <c r="M267" s="252"/>
      <c r="N267" s="253"/>
      <c r="O267" s="253"/>
      <c r="P267" s="253"/>
      <c r="Q267" s="253"/>
      <c r="R267" s="253"/>
      <c r="S267" s="253"/>
      <c r="T267" s="254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5" t="s">
        <v>128</v>
      </c>
      <c r="AU267" s="255" t="s">
        <v>86</v>
      </c>
      <c r="AV267" s="14" t="s">
        <v>86</v>
      </c>
      <c r="AW267" s="14" t="s">
        <v>4</v>
      </c>
      <c r="AX267" s="14" t="s">
        <v>84</v>
      </c>
      <c r="AY267" s="255" t="s">
        <v>119</v>
      </c>
    </row>
    <row r="268" s="2" customFormat="1" ht="24.15" customHeight="1">
      <c r="A268" s="39"/>
      <c r="B268" s="40"/>
      <c r="C268" s="220" t="s">
        <v>475</v>
      </c>
      <c r="D268" s="220" t="s">
        <v>122</v>
      </c>
      <c r="E268" s="221" t="s">
        <v>476</v>
      </c>
      <c r="F268" s="222" t="s">
        <v>477</v>
      </c>
      <c r="G268" s="223" t="s">
        <v>302</v>
      </c>
      <c r="H268" s="224">
        <v>124</v>
      </c>
      <c r="I268" s="225"/>
      <c r="J268" s="226">
        <f>ROUND(I268*H268,2)</f>
        <v>0</v>
      </c>
      <c r="K268" s="227"/>
      <c r="L268" s="45"/>
      <c r="M268" s="228" t="s">
        <v>1</v>
      </c>
      <c r="N268" s="229" t="s">
        <v>41</v>
      </c>
      <c r="O268" s="92"/>
      <c r="P268" s="230">
        <f>O268*H268</f>
        <v>0</v>
      </c>
      <c r="Q268" s="230">
        <v>0</v>
      </c>
      <c r="R268" s="230">
        <f>Q268*H268</f>
        <v>0</v>
      </c>
      <c r="S268" s="230">
        <v>0</v>
      </c>
      <c r="T268" s="231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2" t="s">
        <v>149</v>
      </c>
      <c r="AT268" s="232" t="s">
        <v>122</v>
      </c>
      <c r="AU268" s="232" t="s">
        <v>86</v>
      </c>
      <c r="AY268" s="18" t="s">
        <v>119</v>
      </c>
      <c r="BE268" s="233">
        <f>IF(N268="základní",J268,0)</f>
        <v>0</v>
      </c>
      <c r="BF268" s="233">
        <f>IF(N268="snížená",J268,0)</f>
        <v>0</v>
      </c>
      <c r="BG268" s="233">
        <f>IF(N268="zákl. přenesená",J268,0)</f>
        <v>0</v>
      </c>
      <c r="BH268" s="233">
        <f>IF(N268="sníž. přenesená",J268,0)</f>
        <v>0</v>
      </c>
      <c r="BI268" s="233">
        <f>IF(N268="nulová",J268,0)</f>
        <v>0</v>
      </c>
      <c r="BJ268" s="18" t="s">
        <v>84</v>
      </c>
      <c r="BK268" s="233">
        <f>ROUND(I268*H268,2)</f>
        <v>0</v>
      </c>
      <c r="BL268" s="18" t="s">
        <v>149</v>
      </c>
      <c r="BM268" s="232" t="s">
        <v>478</v>
      </c>
    </row>
    <row r="269" s="14" customFormat="1">
      <c r="A269" s="14"/>
      <c r="B269" s="245"/>
      <c r="C269" s="246"/>
      <c r="D269" s="236" t="s">
        <v>128</v>
      </c>
      <c r="E269" s="247" t="s">
        <v>1</v>
      </c>
      <c r="F269" s="248" t="s">
        <v>479</v>
      </c>
      <c r="G269" s="246"/>
      <c r="H269" s="249">
        <v>124</v>
      </c>
      <c r="I269" s="250"/>
      <c r="J269" s="246"/>
      <c r="K269" s="246"/>
      <c r="L269" s="251"/>
      <c r="M269" s="252"/>
      <c r="N269" s="253"/>
      <c r="O269" s="253"/>
      <c r="P269" s="253"/>
      <c r="Q269" s="253"/>
      <c r="R269" s="253"/>
      <c r="S269" s="253"/>
      <c r="T269" s="254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5" t="s">
        <v>128</v>
      </c>
      <c r="AU269" s="255" t="s">
        <v>86</v>
      </c>
      <c r="AV269" s="14" t="s">
        <v>86</v>
      </c>
      <c r="AW269" s="14" t="s">
        <v>32</v>
      </c>
      <c r="AX269" s="14" t="s">
        <v>84</v>
      </c>
      <c r="AY269" s="255" t="s">
        <v>119</v>
      </c>
    </row>
    <row r="270" s="2" customFormat="1" ht="16.5" customHeight="1">
      <c r="A270" s="39"/>
      <c r="B270" s="40"/>
      <c r="C270" s="281" t="s">
        <v>480</v>
      </c>
      <c r="D270" s="281" t="s">
        <v>256</v>
      </c>
      <c r="E270" s="282" t="s">
        <v>481</v>
      </c>
      <c r="F270" s="283" t="s">
        <v>482</v>
      </c>
      <c r="G270" s="284" t="s">
        <v>302</v>
      </c>
      <c r="H270" s="285">
        <v>124</v>
      </c>
      <c r="I270" s="286"/>
      <c r="J270" s="287">
        <f>ROUND(I270*H270,2)</f>
        <v>0</v>
      </c>
      <c r="K270" s="288"/>
      <c r="L270" s="289"/>
      <c r="M270" s="290" t="s">
        <v>1</v>
      </c>
      <c r="N270" s="291" t="s">
        <v>41</v>
      </c>
      <c r="O270" s="92"/>
      <c r="P270" s="230">
        <f>O270*H270</f>
        <v>0</v>
      </c>
      <c r="Q270" s="230">
        <v>8.0000000000000007E-05</v>
      </c>
      <c r="R270" s="230">
        <f>Q270*H270</f>
        <v>0.00992</v>
      </c>
      <c r="S270" s="230">
        <v>0</v>
      </c>
      <c r="T270" s="231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2" t="s">
        <v>182</v>
      </c>
      <c r="AT270" s="232" t="s">
        <v>256</v>
      </c>
      <c r="AU270" s="232" t="s">
        <v>86</v>
      </c>
      <c r="AY270" s="18" t="s">
        <v>119</v>
      </c>
      <c r="BE270" s="233">
        <f>IF(N270="základní",J270,0)</f>
        <v>0</v>
      </c>
      <c r="BF270" s="233">
        <f>IF(N270="snížená",J270,0)</f>
        <v>0</v>
      </c>
      <c r="BG270" s="233">
        <f>IF(N270="zákl. přenesená",J270,0)</f>
        <v>0</v>
      </c>
      <c r="BH270" s="233">
        <f>IF(N270="sníž. přenesená",J270,0)</f>
        <v>0</v>
      </c>
      <c r="BI270" s="233">
        <f>IF(N270="nulová",J270,0)</f>
        <v>0</v>
      </c>
      <c r="BJ270" s="18" t="s">
        <v>84</v>
      </c>
      <c r="BK270" s="233">
        <f>ROUND(I270*H270,2)</f>
        <v>0</v>
      </c>
      <c r="BL270" s="18" t="s">
        <v>149</v>
      </c>
      <c r="BM270" s="232" t="s">
        <v>483</v>
      </c>
    </row>
    <row r="271" s="14" customFormat="1">
      <c r="A271" s="14"/>
      <c r="B271" s="245"/>
      <c r="C271" s="246"/>
      <c r="D271" s="236" t="s">
        <v>128</v>
      </c>
      <c r="E271" s="247" t="s">
        <v>1</v>
      </c>
      <c r="F271" s="248" t="s">
        <v>479</v>
      </c>
      <c r="G271" s="246"/>
      <c r="H271" s="249">
        <v>124</v>
      </c>
      <c r="I271" s="250"/>
      <c r="J271" s="246"/>
      <c r="K271" s="246"/>
      <c r="L271" s="251"/>
      <c r="M271" s="252"/>
      <c r="N271" s="253"/>
      <c r="O271" s="253"/>
      <c r="P271" s="253"/>
      <c r="Q271" s="253"/>
      <c r="R271" s="253"/>
      <c r="S271" s="253"/>
      <c r="T271" s="25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5" t="s">
        <v>128</v>
      </c>
      <c r="AU271" s="255" t="s">
        <v>86</v>
      </c>
      <c r="AV271" s="14" t="s">
        <v>86</v>
      </c>
      <c r="AW271" s="14" t="s">
        <v>32</v>
      </c>
      <c r="AX271" s="14" t="s">
        <v>84</v>
      </c>
      <c r="AY271" s="255" t="s">
        <v>119</v>
      </c>
    </row>
    <row r="272" s="2" customFormat="1" ht="24.15" customHeight="1">
      <c r="A272" s="39"/>
      <c r="B272" s="40"/>
      <c r="C272" s="220" t="s">
        <v>484</v>
      </c>
      <c r="D272" s="220" t="s">
        <v>122</v>
      </c>
      <c r="E272" s="221" t="s">
        <v>485</v>
      </c>
      <c r="F272" s="222" t="s">
        <v>486</v>
      </c>
      <c r="G272" s="223" t="s">
        <v>273</v>
      </c>
      <c r="H272" s="224">
        <v>25</v>
      </c>
      <c r="I272" s="225"/>
      <c r="J272" s="226">
        <f>ROUND(I272*H272,2)</f>
        <v>0</v>
      </c>
      <c r="K272" s="227"/>
      <c r="L272" s="45"/>
      <c r="M272" s="228" t="s">
        <v>1</v>
      </c>
      <c r="N272" s="229" t="s">
        <v>41</v>
      </c>
      <c r="O272" s="92"/>
      <c r="P272" s="230">
        <f>O272*H272</f>
        <v>0</v>
      </c>
      <c r="Q272" s="230">
        <v>0</v>
      </c>
      <c r="R272" s="230">
        <f>Q272*H272</f>
        <v>0</v>
      </c>
      <c r="S272" s="230">
        <v>0</v>
      </c>
      <c r="T272" s="231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2" t="s">
        <v>149</v>
      </c>
      <c r="AT272" s="232" t="s">
        <v>122</v>
      </c>
      <c r="AU272" s="232" t="s">
        <v>86</v>
      </c>
      <c r="AY272" s="18" t="s">
        <v>119</v>
      </c>
      <c r="BE272" s="233">
        <f>IF(N272="základní",J272,0)</f>
        <v>0</v>
      </c>
      <c r="BF272" s="233">
        <f>IF(N272="snížená",J272,0)</f>
        <v>0</v>
      </c>
      <c r="BG272" s="233">
        <f>IF(N272="zákl. přenesená",J272,0)</f>
        <v>0</v>
      </c>
      <c r="BH272" s="233">
        <f>IF(N272="sníž. přenesená",J272,0)</f>
        <v>0</v>
      </c>
      <c r="BI272" s="233">
        <f>IF(N272="nulová",J272,0)</f>
        <v>0</v>
      </c>
      <c r="BJ272" s="18" t="s">
        <v>84</v>
      </c>
      <c r="BK272" s="233">
        <f>ROUND(I272*H272,2)</f>
        <v>0</v>
      </c>
      <c r="BL272" s="18" t="s">
        <v>149</v>
      </c>
      <c r="BM272" s="232" t="s">
        <v>487</v>
      </c>
    </row>
    <row r="273" s="14" customFormat="1">
      <c r="A273" s="14"/>
      <c r="B273" s="245"/>
      <c r="C273" s="246"/>
      <c r="D273" s="236" t="s">
        <v>128</v>
      </c>
      <c r="E273" s="247" t="s">
        <v>1</v>
      </c>
      <c r="F273" s="248" t="s">
        <v>488</v>
      </c>
      <c r="G273" s="246"/>
      <c r="H273" s="249">
        <v>25</v>
      </c>
      <c r="I273" s="250"/>
      <c r="J273" s="246"/>
      <c r="K273" s="246"/>
      <c r="L273" s="251"/>
      <c r="M273" s="252"/>
      <c r="N273" s="253"/>
      <c r="O273" s="253"/>
      <c r="P273" s="253"/>
      <c r="Q273" s="253"/>
      <c r="R273" s="253"/>
      <c r="S273" s="253"/>
      <c r="T273" s="254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5" t="s">
        <v>128</v>
      </c>
      <c r="AU273" s="255" t="s">
        <v>86</v>
      </c>
      <c r="AV273" s="14" t="s">
        <v>86</v>
      </c>
      <c r="AW273" s="14" t="s">
        <v>32</v>
      </c>
      <c r="AX273" s="14" t="s">
        <v>84</v>
      </c>
      <c r="AY273" s="255" t="s">
        <v>119</v>
      </c>
    </row>
    <row r="274" s="2" customFormat="1" ht="16.5" customHeight="1">
      <c r="A274" s="39"/>
      <c r="B274" s="40"/>
      <c r="C274" s="281" t="s">
        <v>489</v>
      </c>
      <c r="D274" s="281" t="s">
        <v>256</v>
      </c>
      <c r="E274" s="282" t="s">
        <v>490</v>
      </c>
      <c r="F274" s="283" t="s">
        <v>491</v>
      </c>
      <c r="G274" s="284" t="s">
        <v>246</v>
      </c>
      <c r="H274" s="285">
        <v>3.625</v>
      </c>
      <c r="I274" s="286"/>
      <c r="J274" s="287">
        <f>ROUND(I274*H274,2)</f>
        <v>0</v>
      </c>
      <c r="K274" s="288"/>
      <c r="L274" s="289"/>
      <c r="M274" s="290" t="s">
        <v>1</v>
      </c>
      <c r="N274" s="291" t="s">
        <v>41</v>
      </c>
      <c r="O274" s="92"/>
      <c r="P274" s="230">
        <f>O274*H274</f>
        <v>0</v>
      </c>
      <c r="Q274" s="230">
        <v>1</v>
      </c>
      <c r="R274" s="230">
        <f>Q274*H274</f>
        <v>3.625</v>
      </c>
      <c r="S274" s="230">
        <v>0</v>
      </c>
      <c r="T274" s="231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32" t="s">
        <v>182</v>
      </c>
      <c r="AT274" s="232" t="s">
        <v>256</v>
      </c>
      <c r="AU274" s="232" t="s">
        <v>86</v>
      </c>
      <c r="AY274" s="18" t="s">
        <v>119</v>
      </c>
      <c r="BE274" s="233">
        <f>IF(N274="základní",J274,0)</f>
        <v>0</v>
      </c>
      <c r="BF274" s="233">
        <f>IF(N274="snížená",J274,0)</f>
        <v>0</v>
      </c>
      <c r="BG274" s="233">
        <f>IF(N274="zákl. přenesená",J274,0)</f>
        <v>0</v>
      </c>
      <c r="BH274" s="233">
        <f>IF(N274="sníž. přenesená",J274,0)</f>
        <v>0</v>
      </c>
      <c r="BI274" s="233">
        <f>IF(N274="nulová",J274,0)</f>
        <v>0</v>
      </c>
      <c r="BJ274" s="18" t="s">
        <v>84</v>
      </c>
      <c r="BK274" s="233">
        <f>ROUND(I274*H274,2)</f>
        <v>0</v>
      </c>
      <c r="BL274" s="18" t="s">
        <v>149</v>
      </c>
      <c r="BM274" s="232" t="s">
        <v>492</v>
      </c>
    </row>
    <row r="275" s="14" customFormat="1">
      <c r="A275" s="14"/>
      <c r="B275" s="245"/>
      <c r="C275" s="246"/>
      <c r="D275" s="236" t="s">
        <v>128</v>
      </c>
      <c r="E275" s="247" t="s">
        <v>1</v>
      </c>
      <c r="F275" s="248" t="s">
        <v>488</v>
      </c>
      <c r="G275" s="246"/>
      <c r="H275" s="249">
        <v>25</v>
      </c>
      <c r="I275" s="250"/>
      <c r="J275" s="246"/>
      <c r="K275" s="246"/>
      <c r="L275" s="251"/>
      <c r="M275" s="252"/>
      <c r="N275" s="253"/>
      <c r="O275" s="253"/>
      <c r="P275" s="253"/>
      <c r="Q275" s="253"/>
      <c r="R275" s="253"/>
      <c r="S275" s="253"/>
      <c r="T275" s="254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5" t="s">
        <v>128</v>
      </c>
      <c r="AU275" s="255" t="s">
        <v>86</v>
      </c>
      <c r="AV275" s="14" t="s">
        <v>86</v>
      </c>
      <c r="AW275" s="14" t="s">
        <v>32</v>
      </c>
      <c r="AX275" s="14" t="s">
        <v>84</v>
      </c>
      <c r="AY275" s="255" t="s">
        <v>119</v>
      </c>
    </row>
    <row r="276" s="14" customFormat="1">
      <c r="A276" s="14"/>
      <c r="B276" s="245"/>
      <c r="C276" s="246"/>
      <c r="D276" s="236" t="s">
        <v>128</v>
      </c>
      <c r="E276" s="246"/>
      <c r="F276" s="248" t="s">
        <v>493</v>
      </c>
      <c r="G276" s="246"/>
      <c r="H276" s="249">
        <v>3.625</v>
      </c>
      <c r="I276" s="250"/>
      <c r="J276" s="246"/>
      <c r="K276" s="246"/>
      <c r="L276" s="251"/>
      <c r="M276" s="252"/>
      <c r="N276" s="253"/>
      <c r="O276" s="253"/>
      <c r="P276" s="253"/>
      <c r="Q276" s="253"/>
      <c r="R276" s="253"/>
      <c r="S276" s="253"/>
      <c r="T276" s="254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5" t="s">
        <v>128</v>
      </c>
      <c r="AU276" s="255" t="s">
        <v>86</v>
      </c>
      <c r="AV276" s="14" t="s">
        <v>86</v>
      </c>
      <c r="AW276" s="14" t="s">
        <v>4</v>
      </c>
      <c r="AX276" s="14" t="s">
        <v>84</v>
      </c>
      <c r="AY276" s="255" t="s">
        <v>119</v>
      </c>
    </row>
    <row r="277" s="2" customFormat="1" ht="16.5" customHeight="1">
      <c r="A277" s="39"/>
      <c r="B277" s="40"/>
      <c r="C277" s="220" t="s">
        <v>494</v>
      </c>
      <c r="D277" s="220" t="s">
        <v>122</v>
      </c>
      <c r="E277" s="221" t="s">
        <v>495</v>
      </c>
      <c r="F277" s="222" t="s">
        <v>496</v>
      </c>
      <c r="G277" s="223" t="s">
        <v>224</v>
      </c>
      <c r="H277" s="224">
        <v>5.532</v>
      </c>
      <c r="I277" s="225"/>
      <c r="J277" s="226">
        <f>ROUND(I277*H277,2)</f>
        <v>0</v>
      </c>
      <c r="K277" s="227"/>
      <c r="L277" s="45"/>
      <c r="M277" s="228" t="s">
        <v>1</v>
      </c>
      <c r="N277" s="229" t="s">
        <v>41</v>
      </c>
      <c r="O277" s="92"/>
      <c r="P277" s="230">
        <f>O277*H277</f>
        <v>0</v>
      </c>
      <c r="Q277" s="230">
        <v>0</v>
      </c>
      <c r="R277" s="230">
        <f>Q277*H277</f>
        <v>0</v>
      </c>
      <c r="S277" s="230">
        <v>0</v>
      </c>
      <c r="T277" s="231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2" t="s">
        <v>149</v>
      </c>
      <c r="AT277" s="232" t="s">
        <v>122</v>
      </c>
      <c r="AU277" s="232" t="s">
        <v>86</v>
      </c>
      <c r="AY277" s="18" t="s">
        <v>119</v>
      </c>
      <c r="BE277" s="233">
        <f>IF(N277="základní",J277,0)</f>
        <v>0</v>
      </c>
      <c r="BF277" s="233">
        <f>IF(N277="snížená",J277,0)</f>
        <v>0</v>
      </c>
      <c r="BG277" s="233">
        <f>IF(N277="zákl. přenesená",J277,0)</f>
        <v>0</v>
      </c>
      <c r="BH277" s="233">
        <f>IF(N277="sníž. přenesená",J277,0)</f>
        <v>0</v>
      </c>
      <c r="BI277" s="233">
        <f>IF(N277="nulová",J277,0)</f>
        <v>0</v>
      </c>
      <c r="BJ277" s="18" t="s">
        <v>84</v>
      </c>
      <c r="BK277" s="233">
        <f>ROUND(I277*H277,2)</f>
        <v>0</v>
      </c>
      <c r="BL277" s="18" t="s">
        <v>149</v>
      </c>
      <c r="BM277" s="232" t="s">
        <v>497</v>
      </c>
    </row>
    <row r="278" s="13" customFormat="1">
      <c r="A278" s="13"/>
      <c r="B278" s="234"/>
      <c r="C278" s="235"/>
      <c r="D278" s="236" t="s">
        <v>128</v>
      </c>
      <c r="E278" s="237" t="s">
        <v>1</v>
      </c>
      <c r="F278" s="238" t="s">
        <v>459</v>
      </c>
      <c r="G278" s="235"/>
      <c r="H278" s="237" t="s">
        <v>1</v>
      </c>
      <c r="I278" s="239"/>
      <c r="J278" s="235"/>
      <c r="K278" s="235"/>
      <c r="L278" s="240"/>
      <c r="M278" s="241"/>
      <c r="N278" s="242"/>
      <c r="O278" s="242"/>
      <c r="P278" s="242"/>
      <c r="Q278" s="242"/>
      <c r="R278" s="242"/>
      <c r="S278" s="242"/>
      <c r="T278" s="24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4" t="s">
        <v>128</v>
      </c>
      <c r="AU278" s="244" t="s">
        <v>86</v>
      </c>
      <c r="AV278" s="13" t="s">
        <v>84</v>
      </c>
      <c r="AW278" s="13" t="s">
        <v>32</v>
      </c>
      <c r="AX278" s="13" t="s">
        <v>76</v>
      </c>
      <c r="AY278" s="244" t="s">
        <v>119</v>
      </c>
    </row>
    <row r="279" s="13" customFormat="1">
      <c r="A279" s="13"/>
      <c r="B279" s="234"/>
      <c r="C279" s="235"/>
      <c r="D279" s="236" t="s">
        <v>128</v>
      </c>
      <c r="E279" s="237" t="s">
        <v>1</v>
      </c>
      <c r="F279" s="238" t="s">
        <v>498</v>
      </c>
      <c r="G279" s="235"/>
      <c r="H279" s="237" t="s">
        <v>1</v>
      </c>
      <c r="I279" s="239"/>
      <c r="J279" s="235"/>
      <c r="K279" s="235"/>
      <c r="L279" s="240"/>
      <c r="M279" s="241"/>
      <c r="N279" s="242"/>
      <c r="O279" s="242"/>
      <c r="P279" s="242"/>
      <c r="Q279" s="242"/>
      <c r="R279" s="242"/>
      <c r="S279" s="242"/>
      <c r="T279" s="24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4" t="s">
        <v>128</v>
      </c>
      <c r="AU279" s="244" t="s">
        <v>86</v>
      </c>
      <c r="AV279" s="13" t="s">
        <v>84</v>
      </c>
      <c r="AW279" s="13" t="s">
        <v>32</v>
      </c>
      <c r="AX279" s="13" t="s">
        <v>76</v>
      </c>
      <c r="AY279" s="244" t="s">
        <v>119</v>
      </c>
    </row>
    <row r="280" s="14" customFormat="1">
      <c r="A280" s="14"/>
      <c r="B280" s="245"/>
      <c r="C280" s="246"/>
      <c r="D280" s="236" t="s">
        <v>128</v>
      </c>
      <c r="E280" s="247" t="s">
        <v>1</v>
      </c>
      <c r="F280" s="248" t="s">
        <v>499</v>
      </c>
      <c r="G280" s="246"/>
      <c r="H280" s="249">
        <v>5.1600000000000001</v>
      </c>
      <c r="I280" s="250"/>
      <c r="J280" s="246"/>
      <c r="K280" s="246"/>
      <c r="L280" s="251"/>
      <c r="M280" s="252"/>
      <c r="N280" s="253"/>
      <c r="O280" s="253"/>
      <c r="P280" s="253"/>
      <c r="Q280" s="253"/>
      <c r="R280" s="253"/>
      <c r="S280" s="253"/>
      <c r="T280" s="254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5" t="s">
        <v>128</v>
      </c>
      <c r="AU280" s="255" t="s">
        <v>86</v>
      </c>
      <c r="AV280" s="14" t="s">
        <v>86</v>
      </c>
      <c r="AW280" s="14" t="s">
        <v>32</v>
      </c>
      <c r="AX280" s="14" t="s">
        <v>76</v>
      </c>
      <c r="AY280" s="255" t="s">
        <v>119</v>
      </c>
    </row>
    <row r="281" s="13" customFormat="1">
      <c r="A281" s="13"/>
      <c r="B281" s="234"/>
      <c r="C281" s="235"/>
      <c r="D281" s="236" t="s">
        <v>128</v>
      </c>
      <c r="E281" s="237" t="s">
        <v>1</v>
      </c>
      <c r="F281" s="238" t="s">
        <v>500</v>
      </c>
      <c r="G281" s="235"/>
      <c r="H281" s="237" t="s">
        <v>1</v>
      </c>
      <c r="I281" s="239"/>
      <c r="J281" s="235"/>
      <c r="K281" s="235"/>
      <c r="L281" s="240"/>
      <c r="M281" s="241"/>
      <c r="N281" s="242"/>
      <c r="O281" s="242"/>
      <c r="P281" s="242"/>
      <c r="Q281" s="242"/>
      <c r="R281" s="242"/>
      <c r="S281" s="242"/>
      <c r="T281" s="24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4" t="s">
        <v>128</v>
      </c>
      <c r="AU281" s="244" t="s">
        <v>86</v>
      </c>
      <c r="AV281" s="13" t="s">
        <v>84</v>
      </c>
      <c r="AW281" s="13" t="s">
        <v>32</v>
      </c>
      <c r="AX281" s="13" t="s">
        <v>76</v>
      </c>
      <c r="AY281" s="244" t="s">
        <v>119</v>
      </c>
    </row>
    <row r="282" s="14" customFormat="1">
      <c r="A282" s="14"/>
      <c r="B282" s="245"/>
      <c r="C282" s="246"/>
      <c r="D282" s="236" t="s">
        <v>128</v>
      </c>
      <c r="E282" s="247" t="s">
        <v>1</v>
      </c>
      <c r="F282" s="248" t="s">
        <v>501</v>
      </c>
      <c r="G282" s="246"/>
      <c r="H282" s="249">
        <v>0.372</v>
      </c>
      <c r="I282" s="250"/>
      <c r="J282" s="246"/>
      <c r="K282" s="246"/>
      <c r="L282" s="251"/>
      <c r="M282" s="252"/>
      <c r="N282" s="253"/>
      <c r="O282" s="253"/>
      <c r="P282" s="253"/>
      <c r="Q282" s="253"/>
      <c r="R282" s="253"/>
      <c r="S282" s="253"/>
      <c r="T282" s="254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5" t="s">
        <v>128</v>
      </c>
      <c r="AU282" s="255" t="s">
        <v>86</v>
      </c>
      <c r="AV282" s="14" t="s">
        <v>86</v>
      </c>
      <c r="AW282" s="14" t="s">
        <v>32</v>
      </c>
      <c r="AX282" s="14" t="s">
        <v>76</v>
      </c>
      <c r="AY282" s="255" t="s">
        <v>119</v>
      </c>
    </row>
    <row r="283" s="16" customFormat="1">
      <c r="A283" s="16"/>
      <c r="B283" s="270"/>
      <c r="C283" s="271"/>
      <c r="D283" s="236" t="s">
        <v>128</v>
      </c>
      <c r="E283" s="272" t="s">
        <v>1</v>
      </c>
      <c r="F283" s="273" t="s">
        <v>234</v>
      </c>
      <c r="G283" s="271"/>
      <c r="H283" s="274">
        <v>5.532</v>
      </c>
      <c r="I283" s="275"/>
      <c r="J283" s="271"/>
      <c r="K283" s="271"/>
      <c r="L283" s="276"/>
      <c r="M283" s="277"/>
      <c r="N283" s="278"/>
      <c r="O283" s="278"/>
      <c r="P283" s="278"/>
      <c r="Q283" s="278"/>
      <c r="R283" s="278"/>
      <c r="S283" s="278"/>
      <c r="T283" s="279"/>
      <c r="U283" s="16"/>
      <c r="V283" s="16"/>
      <c r="W283" s="16"/>
      <c r="X283" s="16"/>
      <c r="Y283" s="16"/>
      <c r="Z283" s="16"/>
      <c r="AA283" s="16"/>
      <c r="AB283" s="16"/>
      <c r="AC283" s="16"/>
      <c r="AD283" s="16"/>
      <c r="AE283" s="16"/>
      <c r="AT283" s="280" t="s">
        <v>128</v>
      </c>
      <c r="AU283" s="280" t="s">
        <v>86</v>
      </c>
      <c r="AV283" s="16" t="s">
        <v>149</v>
      </c>
      <c r="AW283" s="16" t="s">
        <v>32</v>
      </c>
      <c r="AX283" s="16" t="s">
        <v>84</v>
      </c>
      <c r="AY283" s="280" t="s">
        <v>119</v>
      </c>
    </row>
    <row r="284" s="2" customFormat="1" ht="21.75" customHeight="1">
      <c r="A284" s="39"/>
      <c r="B284" s="40"/>
      <c r="C284" s="220" t="s">
        <v>502</v>
      </c>
      <c r="D284" s="220" t="s">
        <v>122</v>
      </c>
      <c r="E284" s="221" t="s">
        <v>503</v>
      </c>
      <c r="F284" s="222" t="s">
        <v>504</v>
      </c>
      <c r="G284" s="223" t="s">
        <v>224</v>
      </c>
      <c r="H284" s="224">
        <v>5.7000000000000002</v>
      </c>
      <c r="I284" s="225"/>
      <c r="J284" s="226">
        <f>ROUND(I284*H284,2)</f>
        <v>0</v>
      </c>
      <c r="K284" s="227"/>
      <c r="L284" s="45"/>
      <c r="M284" s="228" t="s">
        <v>1</v>
      </c>
      <c r="N284" s="229" t="s">
        <v>41</v>
      </c>
      <c r="O284" s="92"/>
      <c r="P284" s="230">
        <f>O284*H284</f>
        <v>0</v>
      </c>
      <c r="Q284" s="230">
        <v>0</v>
      </c>
      <c r="R284" s="230">
        <f>Q284*H284</f>
        <v>0</v>
      </c>
      <c r="S284" s="230">
        <v>0</v>
      </c>
      <c r="T284" s="231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2" t="s">
        <v>149</v>
      </c>
      <c r="AT284" s="232" t="s">
        <v>122</v>
      </c>
      <c r="AU284" s="232" t="s">
        <v>86</v>
      </c>
      <c r="AY284" s="18" t="s">
        <v>119</v>
      </c>
      <c r="BE284" s="233">
        <f>IF(N284="základní",J284,0)</f>
        <v>0</v>
      </c>
      <c r="BF284" s="233">
        <f>IF(N284="snížená",J284,0)</f>
        <v>0</v>
      </c>
      <c r="BG284" s="233">
        <f>IF(N284="zákl. přenesená",J284,0)</f>
        <v>0</v>
      </c>
      <c r="BH284" s="233">
        <f>IF(N284="sníž. přenesená",J284,0)</f>
        <v>0</v>
      </c>
      <c r="BI284" s="233">
        <f>IF(N284="nulová",J284,0)</f>
        <v>0</v>
      </c>
      <c r="BJ284" s="18" t="s">
        <v>84</v>
      </c>
      <c r="BK284" s="233">
        <f>ROUND(I284*H284,2)</f>
        <v>0</v>
      </c>
      <c r="BL284" s="18" t="s">
        <v>149</v>
      </c>
      <c r="BM284" s="232" t="s">
        <v>505</v>
      </c>
    </row>
    <row r="285" s="14" customFormat="1">
      <c r="A285" s="14"/>
      <c r="B285" s="245"/>
      <c r="C285" s="246"/>
      <c r="D285" s="236" t="s">
        <v>128</v>
      </c>
      <c r="E285" s="247" t="s">
        <v>1</v>
      </c>
      <c r="F285" s="248" t="s">
        <v>506</v>
      </c>
      <c r="G285" s="246"/>
      <c r="H285" s="249">
        <v>5.7000000000000002</v>
      </c>
      <c r="I285" s="250"/>
      <c r="J285" s="246"/>
      <c r="K285" s="246"/>
      <c r="L285" s="251"/>
      <c r="M285" s="252"/>
      <c r="N285" s="253"/>
      <c r="O285" s="253"/>
      <c r="P285" s="253"/>
      <c r="Q285" s="253"/>
      <c r="R285" s="253"/>
      <c r="S285" s="253"/>
      <c r="T285" s="254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5" t="s">
        <v>128</v>
      </c>
      <c r="AU285" s="255" t="s">
        <v>86</v>
      </c>
      <c r="AV285" s="14" t="s">
        <v>86</v>
      </c>
      <c r="AW285" s="14" t="s">
        <v>32</v>
      </c>
      <c r="AX285" s="14" t="s">
        <v>84</v>
      </c>
      <c r="AY285" s="255" t="s">
        <v>119</v>
      </c>
    </row>
    <row r="286" s="2" customFormat="1" ht="16.5" customHeight="1">
      <c r="A286" s="39"/>
      <c r="B286" s="40"/>
      <c r="C286" s="281" t="s">
        <v>507</v>
      </c>
      <c r="D286" s="281" t="s">
        <v>256</v>
      </c>
      <c r="E286" s="282" t="s">
        <v>508</v>
      </c>
      <c r="F286" s="283" t="s">
        <v>509</v>
      </c>
      <c r="G286" s="284" t="s">
        <v>224</v>
      </c>
      <c r="H286" s="285">
        <v>5.9850000000000003</v>
      </c>
      <c r="I286" s="286"/>
      <c r="J286" s="287">
        <f>ROUND(I286*H286,2)</f>
        <v>0</v>
      </c>
      <c r="K286" s="288"/>
      <c r="L286" s="289"/>
      <c r="M286" s="290" t="s">
        <v>1</v>
      </c>
      <c r="N286" s="291" t="s">
        <v>41</v>
      </c>
      <c r="O286" s="92"/>
      <c r="P286" s="230">
        <f>O286*H286</f>
        <v>0</v>
      </c>
      <c r="Q286" s="230">
        <v>0</v>
      </c>
      <c r="R286" s="230">
        <f>Q286*H286</f>
        <v>0</v>
      </c>
      <c r="S286" s="230">
        <v>0</v>
      </c>
      <c r="T286" s="231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32" t="s">
        <v>182</v>
      </c>
      <c r="AT286" s="232" t="s">
        <v>256</v>
      </c>
      <c r="AU286" s="232" t="s">
        <v>86</v>
      </c>
      <c r="AY286" s="18" t="s">
        <v>119</v>
      </c>
      <c r="BE286" s="233">
        <f>IF(N286="základní",J286,0)</f>
        <v>0</v>
      </c>
      <c r="BF286" s="233">
        <f>IF(N286="snížená",J286,0)</f>
        <v>0</v>
      </c>
      <c r="BG286" s="233">
        <f>IF(N286="zákl. přenesená",J286,0)</f>
        <v>0</v>
      </c>
      <c r="BH286" s="233">
        <f>IF(N286="sníž. přenesená",J286,0)</f>
        <v>0</v>
      </c>
      <c r="BI286" s="233">
        <f>IF(N286="nulová",J286,0)</f>
        <v>0</v>
      </c>
      <c r="BJ286" s="18" t="s">
        <v>84</v>
      </c>
      <c r="BK286" s="233">
        <f>ROUND(I286*H286,2)</f>
        <v>0</v>
      </c>
      <c r="BL286" s="18" t="s">
        <v>149</v>
      </c>
      <c r="BM286" s="232" t="s">
        <v>510</v>
      </c>
    </row>
    <row r="287" s="14" customFormat="1">
      <c r="A287" s="14"/>
      <c r="B287" s="245"/>
      <c r="C287" s="246"/>
      <c r="D287" s="236" t="s">
        <v>128</v>
      </c>
      <c r="E287" s="247" t="s">
        <v>1</v>
      </c>
      <c r="F287" s="248" t="s">
        <v>506</v>
      </c>
      <c r="G287" s="246"/>
      <c r="H287" s="249">
        <v>5.7000000000000002</v>
      </c>
      <c r="I287" s="250"/>
      <c r="J287" s="246"/>
      <c r="K287" s="246"/>
      <c r="L287" s="251"/>
      <c r="M287" s="252"/>
      <c r="N287" s="253"/>
      <c r="O287" s="253"/>
      <c r="P287" s="253"/>
      <c r="Q287" s="253"/>
      <c r="R287" s="253"/>
      <c r="S287" s="253"/>
      <c r="T287" s="254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5" t="s">
        <v>128</v>
      </c>
      <c r="AU287" s="255" t="s">
        <v>86</v>
      </c>
      <c r="AV287" s="14" t="s">
        <v>86</v>
      </c>
      <c r="AW287" s="14" t="s">
        <v>32</v>
      </c>
      <c r="AX287" s="14" t="s">
        <v>84</v>
      </c>
      <c r="AY287" s="255" t="s">
        <v>119</v>
      </c>
    </row>
    <row r="288" s="14" customFormat="1">
      <c r="A288" s="14"/>
      <c r="B288" s="245"/>
      <c r="C288" s="246"/>
      <c r="D288" s="236" t="s">
        <v>128</v>
      </c>
      <c r="E288" s="246"/>
      <c r="F288" s="248" t="s">
        <v>511</v>
      </c>
      <c r="G288" s="246"/>
      <c r="H288" s="249">
        <v>5.9850000000000003</v>
      </c>
      <c r="I288" s="250"/>
      <c r="J288" s="246"/>
      <c r="K288" s="246"/>
      <c r="L288" s="251"/>
      <c r="M288" s="252"/>
      <c r="N288" s="253"/>
      <c r="O288" s="253"/>
      <c r="P288" s="253"/>
      <c r="Q288" s="253"/>
      <c r="R288" s="253"/>
      <c r="S288" s="253"/>
      <c r="T288" s="254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5" t="s">
        <v>128</v>
      </c>
      <c r="AU288" s="255" t="s">
        <v>86</v>
      </c>
      <c r="AV288" s="14" t="s">
        <v>86</v>
      </c>
      <c r="AW288" s="14" t="s">
        <v>4</v>
      </c>
      <c r="AX288" s="14" t="s">
        <v>84</v>
      </c>
      <c r="AY288" s="255" t="s">
        <v>119</v>
      </c>
    </row>
    <row r="289" s="2" customFormat="1" ht="24.15" customHeight="1">
      <c r="A289" s="39"/>
      <c r="B289" s="40"/>
      <c r="C289" s="220" t="s">
        <v>512</v>
      </c>
      <c r="D289" s="220" t="s">
        <v>122</v>
      </c>
      <c r="E289" s="221" t="s">
        <v>513</v>
      </c>
      <c r="F289" s="222" t="s">
        <v>514</v>
      </c>
      <c r="G289" s="223" t="s">
        <v>224</v>
      </c>
      <c r="H289" s="224">
        <v>11.4</v>
      </c>
      <c r="I289" s="225"/>
      <c r="J289" s="226">
        <f>ROUND(I289*H289,2)</f>
        <v>0</v>
      </c>
      <c r="K289" s="227"/>
      <c r="L289" s="45"/>
      <c r="M289" s="228" t="s">
        <v>1</v>
      </c>
      <c r="N289" s="229" t="s">
        <v>41</v>
      </c>
      <c r="O289" s="92"/>
      <c r="P289" s="230">
        <f>O289*H289</f>
        <v>0</v>
      </c>
      <c r="Q289" s="230">
        <v>0</v>
      </c>
      <c r="R289" s="230">
        <f>Q289*H289</f>
        <v>0</v>
      </c>
      <c r="S289" s="230">
        <v>0</v>
      </c>
      <c r="T289" s="231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32" t="s">
        <v>149</v>
      </c>
      <c r="AT289" s="232" t="s">
        <v>122</v>
      </c>
      <c r="AU289" s="232" t="s">
        <v>86</v>
      </c>
      <c r="AY289" s="18" t="s">
        <v>119</v>
      </c>
      <c r="BE289" s="233">
        <f>IF(N289="základní",J289,0)</f>
        <v>0</v>
      </c>
      <c r="BF289" s="233">
        <f>IF(N289="snížená",J289,0)</f>
        <v>0</v>
      </c>
      <c r="BG289" s="233">
        <f>IF(N289="zákl. přenesená",J289,0)</f>
        <v>0</v>
      </c>
      <c r="BH289" s="233">
        <f>IF(N289="sníž. přenesená",J289,0)</f>
        <v>0</v>
      </c>
      <c r="BI289" s="233">
        <f>IF(N289="nulová",J289,0)</f>
        <v>0</v>
      </c>
      <c r="BJ289" s="18" t="s">
        <v>84</v>
      </c>
      <c r="BK289" s="233">
        <f>ROUND(I289*H289,2)</f>
        <v>0</v>
      </c>
      <c r="BL289" s="18" t="s">
        <v>149</v>
      </c>
      <c r="BM289" s="232" t="s">
        <v>515</v>
      </c>
    </row>
    <row r="290" s="14" customFormat="1">
      <c r="A290" s="14"/>
      <c r="B290" s="245"/>
      <c r="C290" s="246"/>
      <c r="D290" s="236" t="s">
        <v>128</v>
      </c>
      <c r="E290" s="247" t="s">
        <v>1</v>
      </c>
      <c r="F290" s="248" t="s">
        <v>516</v>
      </c>
      <c r="G290" s="246"/>
      <c r="H290" s="249">
        <v>11.4</v>
      </c>
      <c r="I290" s="250"/>
      <c r="J290" s="246"/>
      <c r="K290" s="246"/>
      <c r="L290" s="251"/>
      <c r="M290" s="252"/>
      <c r="N290" s="253"/>
      <c r="O290" s="253"/>
      <c r="P290" s="253"/>
      <c r="Q290" s="253"/>
      <c r="R290" s="253"/>
      <c r="S290" s="253"/>
      <c r="T290" s="254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5" t="s">
        <v>128</v>
      </c>
      <c r="AU290" s="255" t="s">
        <v>86</v>
      </c>
      <c r="AV290" s="14" t="s">
        <v>86</v>
      </c>
      <c r="AW290" s="14" t="s">
        <v>32</v>
      </c>
      <c r="AX290" s="14" t="s">
        <v>84</v>
      </c>
      <c r="AY290" s="255" t="s">
        <v>119</v>
      </c>
    </row>
    <row r="291" s="12" customFormat="1" ht="22.8" customHeight="1">
      <c r="A291" s="12"/>
      <c r="B291" s="204"/>
      <c r="C291" s="205"/>
      <c r="D291" s="206" t="s">
        <v>75</v>
      </c>
      <c r="E291" s="218" t="s">
        <v>7</v>
      </c>
      <c r="F291" s="218" t="s">
        <v>517</v>
      </c>
      <c r="G291" s="205"/>
      <c r="H291" s="205"/>
      <c r="I291" s="208"/>
      <c r="J291" s="219">
        <f>BK291</f>
        <v>0</v>
      </c>
      <c r="K291" s="205"/>
      <c r="L291" s="210"/>
      <c r="M291" s="211"/>
      <c r="N291" s="212"/>
      <c r="O291" s="212"/>
      <c r="P291" s="213">
        <f>SUM(P292:P299)</f>
        <v>0</v>
      </c>
      <c r="Q291" s="212"/>
      <c r="R291" s="213">
        <f>SUM(R292:R299)</f>
        <v>0.31779999999999997</v>
      </c>
      <c r="S291" s="212"/>
      <c r="T291" s="214">
        <f>SUM(T292:T299)</f>
        <v>0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215" t="s">
        <v>84</v>
      </c>
      <c r="AT291" s="216" t="s">
        <v>75</v>
      </c>
      <c r="AU291" s="216" t="s">
        <v>84</v>
      </c>
      <c r="AY291" s="215" t="s">
        <v>119</v>
      </c>
      <c r="BK291" s="217">
        <f>SUM(BK292:BK299)</f>
        <v>0</v>
      </c>
    </row>
    <row r="292" s="2" customFormat="1" ht="24.15" customHeight="1">
      <c r="A292" s="39"/>
      <c r="B292" s="40"/>
      <c r="C292" s="220" t="s">
        <v>518</v>
      </c>
      <c r="D292" s="220" t="s">
        <v>122</v>
      </c>
      <c r="E292" s="221" t="s">
        <v>519</v>
      </c>
      <c r="F292" s="222" t="s">
        <v>520</v>
      </c>
      <c r="G292" s="223" t="s">
        <v>273</v>
      </c>
      <c r="H292" s="224">
        <v>567.5</v>
      </c>
      <c r="I292" s="225"/>
      <c r="J292" s="226">
        <f>ROUND(I292*H292,2)</f>
        <v>0</v>
      </c>
      <c r="K292" s="227"/>
      <c r="L292" s="45"/>
      <c r="M292" s="228" t="s">
        <v>1</v>
      </c>
      <c r="N292" s="229" t="s">
        <v>41</v>
      </c>
      <c r="O292" s="92"/>
      <c r="P292" s="230">
        <f>O292*H292</f>
        <v>0</v>
      </c>
      <c r="Q292" s="230">
        <v>0.00013999999999999999</v>
      </c>
      <c r="R292" s="230">
        <f>Q292*H292</f>
        <v>0.079449999999999993</v>
      </c>
      <c r="S292" s="230">
        <v>0</v>
      </c>
      <c r="T292" s="231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32" t="s">
        <v>149</v>
      </c>
      <c r="AT292" s="232" t="s">
        <v>122</v>
      </c>
      <c r="AU292" s="232" t="s">
        <v>86</v>
      </c>
      <c r="AY292" s="18" t="s">
        <v>119</v>
      </c>
      <c r="BE292" s="233">
        <f>IF(N292="základní",J292,0)</f>
        <v>0</v>
      </c>
      <c r="BF292" s="233">
        <f>IF(N292="snížená",J292,0)</f>
        <v>0</v>
      </c>
      <c r="BG292" s="233">
        <f>IF(N292="zákl. přenesená",J292,0)</f>
        <v>0</v>
      </c>
      <c r="BH292" s="233">
        <f>IF(N292="sníž. přenesená",J292,0)</f>
        <v>0</v>
      </c>
      <c r="BI292" s="233">
        <f>IF(N292="nulová",J292,0)</f>
        <v>0</v>
      </c>
      <c r="BJ292" s="18" t="s">
        <v>84</v>
      </c>
      <c r="BK292" s="233">
        <f>ROUND(I292*H292,2)</f>
        <v>0</v>
      </c>
      <c r="BL292" s="18" t="s">
        <v>149</v>
      </c>
      <c r="BM292" s="232" t="s">
        <v>521</v>
      </c>
    </row>
    <row r="293" s="14" customFormat="1">
      <c r="A293" s="14"/>
      <c r="B293" s="245"/>
      <c r="C293" s="246"/>
      <c r="D293" s="236" t="s">
        <v>128</v>
      </c>
      <c r="E293" s="247" t="s">
        <v>1</v>
      </c>
      <c r="F293" s="248" t="s">
        <v>275</v>
      </c>
      <c r="G293" s="246"/>
      <c r="H293" s="249">
        <v>567.5</v>
      </c>
      <c r="I293" s="250"/>
      <c r="J293" s="246"/>
      <c r="K293" s="246"/>
      <c r="L293" s="251"/>
      <c r="M293" s="252"/>
      <c r="N293" s="253"/>
      <c r="O293" s="253"/>
      <c r="P293" s="253"/>
      <c r="Q293" s="253"/>
      <c r="R293" s="253"/>
      <c r="S293" s="253"/>
      <c r="T293" s="254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5" t="s">
        <v>128</v>
      </c>
      <c r="AU293" s="255" t="s">
        <v>86</v>
      </c>
      <c r="AV293" s="14" t="s">
        <v>86</v>
      </c>
      <c r="AW293" s="14" t="s">
        <v>32</v>
      </c>
      <c r="AX293" s="14" t="s">
        <v>84</v>
      </c>
      <c r="AY293" s="255" t="s">
        <v>119</v>
      </c>
    </row>
    <row r="294" s="2" customFormat="1" ht="16.5" customHeight="1">
      <c r="A294" s="39"/>
      <c r="B294" s="40"/>
      <c r="C294" s="281" t="s">
        <v>522</v>
      </c>
      <c r="D294" s="281" t="s">
        <v>256</v>
      </c>
      <c r="E294" s="282" t="s">
        <v>523</v>
      </c>
      <c r="F294" s="283" t="s">
        <v>524</v>
      </c>
      <c r="G294" s="284" t="s">
        <v>273</v>
      </c>
      <c r="H294" s="285">
        <v>595.875</v>
      </c>
      <c r="I294" s="286"/>
      <c r="J294" s="287">
        <f>ROUND(I294*H294,2)</f>
        <v>0</v>
      </c>
      <c r="K294" s="288"/>
      <c r="L294" s="289"/>
      <c r="M294" s="290" t="s">
        <v>1</v>
      </c>
      <c r="N294" s="291" t="s">
        <v>41</v>
      </c>
      <c r="O294" s="92"/>
      <c r="P294" s="230">
        <f>O294*H294</f>
        <v>0</v>
      </c>
      <c r="Q294" s="230">
        <v>0.00040000000000000002</v>
      </c>
      <c r="R294" s="230">
        <f>Q294*H294</f>
        <v>0.23835000000000001</v>
      </c>
      <c r="S294" s="230">
        <v>0</v>
      </c>
      <c r="T294" s="231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32" t="s">
        <v>182</v>
      </c>
      <c r="AT294" s="232" t="s">
        <v>256</v>
      </c>
      <c r="AU294" s="232" t="s">
        <v>86</v>
      </c>
      <c r="AY294" s="18" t="s">
        <v>119</v>
      </c>
      <c r="BE294" s="233">
        <f>IF(N294="základní",J294,0)</f>
        <v>0</v>
      </c>
      <c r="BF294" s="233">
        <f>IF(N294="snížená",J294,0)</f>
        <v>0</v>
      </c>
      <c r="BG294" s="233">
        <f>IF(N294="zákl. přenesená",J294,0)</f>
        <v>0</v>
      </c>
      <c r="BH294" s="233">
        <f>IF(N294="sníž. přenesená",J294,0)</f>
        <v>0</v>
      </c>
      <c r="BI294" s="233">
        <f>IF(N294="nulová",J294,0)</f>
        <v>0</v>
      </c>
      <c r="BJ294" s="18" t="s">
        <v>84</v>
      </c>
      <c r="BK294" s="233">
        <f>ROUND(I294*H294,2)</f>
        <v>0</v>
      </c>
      <c r="BL294" s="18" t="s">
        <v>149</v>
      </c>
      <c r="BM294" s="232" t="s">
        <v>525</v>
      </c>
    </row>
    <row r="295" s="14" customFormat="1">
      <c r="A295" s="14"/>
      <c r="B295" s="245"/>
      <c r="C295" s="246"/>
      <c r="D295" s="236" t="s">
        <v>128</v>
      </c>
      <c r="E295" s="247" t="s">
        <v>1</v>
      </c>
      <c r="F295" s="248" t="s">
        <v>526</v>
      </c>
      <c r="G295" s="246"/>
      <c r="H295" s="249">
        <v>567.5</v>
      </c>
      <c r="I295" s="250"/>
      <c r="J295" s="246"/>
      <c r="K295" s="246"/>
      <c r="L295" s="251"/>
      <c r="M295" s="252"/>
      <c r="N295" s="253"/>
      <c r="O295" s="253"/>
      <c r="P295" s="253"/>
      <c r="Q295" s="253"/>
      <c r="R295" s="253"/>
      <c r="S295" s="253"/>
      <c r="T295" s="254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5" t="s">
        <v>128</v>
      </c>
      <c r="AU295" s="255" t="s">
        <v>86</v>
      </c>
      <c r="AV295" s="14" t="s">
        <v>86</v>
      </c>
      <c r="AW295" s="14" t="s">
        <v>32</v>
      </c>
      <c r="AX295" s="14" t="s">
        <v>84</v>
      </c>
      <c r="AY295" s="255" t="s">
        <v>119</v>
      </c>
    </row>
    <row r="296" s="14" customFormat="1">
      <c r="A296" s="14"/>
      <c r="B296" s="245"/>
      <c r="C296" s="246"/>
      <c r="D296" s="236" t="s">
        <v>128</v>
      </c>
      <c r="E296" s="246"/>
      <c r="F296" s="248" t="s">
        <v>527</v>
      </c>
      <c r="G296" s="246"/>
      <c r="H296" s="249">
        <v>595.875</v>
      </c>
      <c r="I296" s="250"/>
      <c r="J296" s="246"/>
      <c r="K296" s="246"/>
      <c r="L296" s="251"/>
      <c r="M296" s="252"/>
      <c r="N296" s="253"/>
      <c r="O296" s="253"/>
      <c r="P296" s="253"/>
      <c r="Q296" s="253"/>
      <c r="R296" s="253"/>
      <c r="S296" s="253"/>
      <c r="T296" s="254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5" t="s">
        <v>128</v>
      </c>
      <c r="AU296" s="255" t="s">
        <v>86</v>
      </c>
      <c r="AV296" s="14" t="s">
        <v>86</v>
      </c>
      <c r="AW296" s="14" t="s">
        <v>4</v>
      </c>
      <c r="AX296" s="14" t="s">
        <v>84</v>
      </c>
      <c r="AY296" s="255" t="s">
        <v>119</v>
      </c>
    </row>
    <row r="297" s="2" customFormat="1" ht="24.15" customHeight="1">
      <c r="A297" s="39"/>
      <c r="B297" s="40"/>
      <c r="C297" s="220" t="s">
        <v>528</v>
      </c>
      <c r="D297" s="220" t="s">
        <v>122</v>
      </c>
      <c r="E297" s="221" t="s">
        <v>529</v>
      </c>
      <c r="F297" s="222" t="s">
        <v>530</v>
      </c>
      <c r="G297" s="223" t="s">
        <v>273</v>
      </c>
      <c r="H297" s="224">
        <v>567.5</v>
      </c>
      <c r="I297" s="225"/>
      <c r="J297" s="226">
        <f>ROUND(I297*H297,2)</f>
        <v>0</v>
      </c>
      <c r="K297" s="227"/>
      <c r="L297" s="45"/>
      <c r="M297" s="228" t="s">
        <v>1</v>
      </c>
      <c r="N297" s="229" t="s">
        <v>41</v>
      </c>
      <c r="O297" s="92"/>
      <c r="P297" s="230">
        <f>O297*H297</f>
        <v>0</v>
      </c>
      <c r="Q297" s="230">
        <v>0</v>
      </c>
      <c r="R297" s="230">
        <f>Q297*H297</f>
        <v>0</v>
      </c>
      <c r="S297" s="230">
        <v>0</v>
      </c>
      <c r="T297" s="231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32" t="s">
        <v>149</v>
      </c>
      <c r="AT297" s="232" t="s">
        <v>122</v>
      </c>
      <c r="AU297" s="232" t="s">
        <v>86</v>
      </c>
      <c r="AY297" s="18" t="s">
        <v>119</v>
      </c>
      <c r="BE297" s="233">
        <f>IF(N297="základní",J297,0)</f>
        <v>0</v>
      </c>
      <c r="BF297" s="233">
        <f>IF(N297="snížená",J297,0)</f>
        <v>0</v>
      </c>
      <c r="BG297" s="233">
        <f>IF(N297="zákl. přenesená",J297,0)</f>
        <v>0</v>
      </c>
      <c r="BH297" s="233">
        <f>IF(N297="sníž. přenesená",J297,0)</f>
        <v>0</v>
      </c>
      <c r="BI297" s="233">
        <f>IF(N297="nulová",J297,0)</f>
        <v>0</v>
      </c>
      <c r="BJ297" s="18" t="s">
        <v>84</v>
      </c>
      <c r="BK297" s="233">
        <f>ROUND(I297*H297,2)</f>
        <v>0</v>
      </c>
      <c r="BL297" s="18" t="s">
        <v>149</v>
      </c>
      <c r="BM297" s="232" t="s">
        <v>531</v>
      </c>
    </row>
    <row r="298" s="13" customFormat="1">
      <c r="A298" s="13"/>
      <c r="B298" s="234"/>
      <c r="C298" s="235"/>
      <c r="D298" s="236" t="s">
        <v>128</v>
      </c>
      <c r="E298" s="237" t="s">
        <v>1</v>
      </c>
      <c r="F298" s="238" t="s">
        <v>532</v>
      </c>
      <c r="G298" s="235"/>
      <c r="H298" s="237" t="s">
        <v>1</v>
      </c>
      <c r="I298" s="239"/>
      <c r="J298" s="235"/>
      <c r="K298" s="235"/>
      <c r="L298" s="240"/>
      <c r="M298" s="241"/>
      <c r="N298" s="242"/>
      <c r="O298" s="242"/>
      <c r="P298" s="242"/>
      <c r="Q298" s="242"/>
      <c r="R298" s="242"/>
      <c r="S298" s="242"/>
      <c r="T298" s="24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4" t="s">
        <v>128</v>
      </c>
      <c r="AU298" s="244" t="s">
        <v>86</v>
      </c>
      <c r="AV298" s="13" t="s">
        <v>84</v>
      </c>
      <c r="AW298" s="13" t="s">
        <v>32</v>
      </c>
      <c r="AX298" s="13" t="s">
        <v>76</v>
      </c>
      <c r="AY298" s="244" t="s">
        <v>119</v>
      </c>
    </row>
    <row r="299" s="14" customFormat="1">
      <c r="A299" s="14"/>
      <c r="B299" s="245"/>
      <c r="C299" s="246"/>
      <c r="D299" s="236" t="s">
        <v>128</v>
      </c>
      <c r="E299" s="247" t="s">
        <v>1</v>
      </c>
      <c r="F299" s="248" t="s">
        <v>533</v>
      </c>
      <c r="G299" s="246"/>
      <c r="H299" s="249">
        <v>567.5</v>
      </c>
      <c r="I299" s="250"/>
      <c r="J299" s="246"/>
      <c r="K299" s="246"/>
      <c r="L299" s="251"/>
      <c r="M299" s="252"/>
      <c r="N299" s="253"/>
      <c r="O299" s="253"/>
      <c r="P299" s="253"/>
      <c r="Q299" s="253"/>
      <c r="R299" s="253"/>
      <c r="S299" s="253"/>
      <c r="T299" s="254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5" t="s">
        <v>128</v>
      </c>
      <c r="AU299" s="255" t="s">
        <v>86</v>
      </c>
      <c r="AV299" s="14" t="s">
        <v>86</v>
      </c>
      <c r="AW299" s="14" t="s">
        <v>32</v>
      </c>
      <c r="AX299" s="14" t="s">
        <v>84</v>
      </c>
      <c r="AY299" s="255" t="s">
        <v>119</v>
      </c>
    </row>
    <row r="300" s="12" customFormat="1" ht="22.8" customHeight="1">
      <c r="A300" s="12"/>
      <c r="B300" s="204"/>
      <c r="C300" s="205"/>
      <c r="D300" s="206" t="s">
        <v>75</v>
      </c>
      <c r="E300" s="218" t="s">
        <v>149</v>
      </c>
      <c r="F300" s="218" t="s">
        <v>534</v>
      </c>
      <c r="G300" s="205"/>
      <c r="H300" s="205"/>
      <c r="I300" s="208"/>
      <c r="J300" s="219">
        <f>BK300</f>
        <v>0</v>
      </c>
      <c r="K300" s="205"/>
      <c r="L300" s="210"/>
      <c r="M300" s="211"/>
      <c r="N300" s="212"/>
      <c r="O300" s="212"/>
      <c r="P300" s="213">
        <f>SUM(P301:P302)</f>
        <v>0</v>
      </c>
      <c r="Q300" s="212"/>
      <c r="R300" s="213">
        <f>SUM(R301:R302)</f>
        <v>0</v>
      </c>
      <c r="S300" s="212"/>
      <c r="T300" s="214">
        <f>SUM(T301:T302)</f>
        <v>0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15" t="s">
        <v>84</v>
      </c>
      <c r="AT300" s="216" t="s">
        <v>75</v>
      </c>
      <c r="AU300" s="216" t="s">
        <v>84</v>
      </c>
      <c r="AY300" s="215" t="s">
        <v>119</v>
      </c>
      <c r="BK300" s="217">
        <f>SUM(BK301:BK302)</f>
        <v>0</v>
      </c>
    </row>
    <row r="301" s="2" customFormat="1" ht="24.15" customHeight="1">
      <c r="A301" s="39"/>
      <c r="B301" s="40"/>
      <c r="C301" s="220" t="s">
        <v>535</v>
      </c>
      <c r="D301" s="220" t="s">
        <v>122</v>
      </c>
      <c r="E301" s="221" t="s">
        <v>536</v>
      </c>
      <c r="F301" s="222" t="s">
        <v>537</v>
      </c>
      <c r="G301" s="223" t="s">
        <v>224</v>
      </c>
      <c r="H301" s="224">
        <v>1.5</v>
      </c>
      <c r="I301" s="225"/>
      <c r="J301" s="226">
        <f>ROUND(I301*H301,2)</f>
        <v>0</v>
      </c>
      <c r="K301" s="227"/>
      <c r="L301" s="45"/>
      <c r="M301" s="228" t="s">
        <v>1</v>
      </c>
      <c r="N301" s="229" t="s">
        <v>41</v>
      </c>
      <c r="O301" s="92"/>
      <c r="P301" s="230">
        <f>O301*H301</f>
        <v>0</v>
      </c>
      <c r="Q301" s="230">
        <v>0</v>
      </c>
      <c r="R301" s="230">
        <f>Q301*H301</f>
        <v>0</v>
      </c>
      <c r="S301" s="230">
        <v>0</v>
      </c>
      <c r="T301" s="231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2" t="s">
        <v>149</v>
      </c>
      <c r="AT301" s="232" t="s">
        <v>122</v>
      </c>
      <c r="AU301" s="232" t="s">
        <v>86</v>
      </c>
      <c r="AY301" s="18" t="s">
        <v>119</v>
      </c>
      <c r="BE301" s="233">
        <f>IF(N301="základní",J301,0)</f>
        <v>0</v>
      </c>
      <c r="BF301" s="233">
        <f>IF(N301="snížená",J301,0)</f>
        <v>0</v>
      </c>
      <c r="BG301" s="233">
        <f>IF(N301="zákl. přenesená",J301,0)</f>
        <v>0</v>
      </c>
      <c r="BH301" s="233">
        <f>IF(N301="sníž. přenesená",J301,0)</f>
        <v>0</v>
      </c>
      <c r="BI301" s="233">
        <f>IF(N301="nulová",J301,0)</f>
        <v>0</v>
      </c>
      <c r="BJ301" s="18" t="s">
        <v>84</v>
      </c>
      <c r="BK301" s="233">
        <f>ROUND(I301*H301,2)</f>
        <v>0</v>
      </c>
      <c r="BL301" s="18" t="s">
        <v>149</v>
      </c>
      <c r="BM301" s="232" t="s">
        <v>538</v>
      </c>
    </row>
    <row r="302" s="14" customFormat="1">
      <c r="A302" s="14"/>
      <c r="B302" s="245"/>
      <c r="C302" s="246"/>
      <c r="D302" s="236" t="s">
        <v>128</v>
      </c>
      <c r="E302" s="247" t="s">
        <v>1</v>
      </c>
      <c r="F302" s="248" t="s">
        <v>539</v>
      </c>
      <c r="G302" s="246"/>
      <c r="H302" s="249">
        <v>1.5</v>
      </c>
      <c r="I302" s="250"/>
      <c r="J302" s="246"/>
      <c r="K302" s="246"/>
      <c r="L302" s="251"/>
      <c r="M302" s="252"/>
      <c r="N302" s="253"/>
      <c r="O302" s="253"/>
      <c r="P302" s="253"/>
      <c r="Q302" s="253"/>
      <c r="R302" s="253"/>
      <c r="S302" s="253"/>
      <c r="T302" s="254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5" t="s">
        <v>128</v>
      </c>
      <c r="AU302" s="255" t="s">
        <v>86</v>
      </c>
      <c r="AV302" s="14" t="s">
        <v>86</v>
      </c>
      <c r="AW302" s="14" t="s">
        <v>32</v>
      </c>
      <c r="AX302" s="14" t="s">
        <v>84</v>
      </c>
      <c r="AY302" s="255" t="s">
        <v>119</v>
      </c>
    </row>
    <row r="303" s="12" customFormat="1" ht="22.8" customHeight="1">
      <c r="A303" s="12"/>
      <c r="B303" s="204"/>
      <c r="C303" s="205"/>
      <c r="D303" s="206" t="s">
        <v>75</v>
      </c>
      <c r="E303" s="218" t="s">
        <v>118</v>
      </c>
      <c r="F303" s="218" t="s">
        <v>540</v>
      </c>
      <c r="G303" s="205"/>
      <c r="H303" s="205"/>
      <c r="I303" s="208"/>
      <c r="J303" s="219">
        <f>BK303</f>
        <v>0</v>
      </c>
      <c r="K303" s="205"/>
      <c r="L303" s="210"/>
      <c r="M303" s="211"/>
      <c r="N303" s="212"/>
      <c r="O303" s="212"/>
      <c r="P303" s="213">
        <f>SUM(P304:P354)</f>
        <v>0</v>
      </c>
      <c r="Q303" s="212"/>
      <c r="R303" s="213">
        <f>SUM(R304:R354)</f>
        <v>67.276277690000001</v>
      </c>
      <c r="S303" s="212"/>
      <c r="T303" s="214">
        <f>SUM(T304:T354)</f>
        <v>0</v>
      </c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R303" s="215" t="s">
        <v>84</v>
      </c>
      <c r="AT303" s="216" t="s">
        <v>75</v>
      </c>
      <c r="AU303" s="216" t="s">
        <v>84</v>
      </c>
      <c r="AY303" s="215" t="s">
        <v>119</v>
      </c>
      <c r="BK303" s="217">
        <f>SUM(BK304:BK354)</f>
        <v>0</v>
      </c>
    </row>
    <row r="304" s="2" customFormat="1" ht="24.15" customHeight="1">
      <c r="A304" s="39"/>
      <c r="B304" s="40"/>
      <c r="C304" s="220" t="s">
        <v>541</v>
      </c>
      <c r="D304" s="220" t="s">
        <v>122</v>
      </c>
      <c r="E304" s="221" t="s">
        <v>542</v>
      </c>
      <c r="F304" s="222" t="s">
        <v>543</v>
      </c>
      <c r="G304" s="223" t="s">
        <v>273</v>
      </c>
      <c r="H304" s="224">
        <v>380</v>
      </c>
      <c r="I304" s="225"/>
      <c r="J304" s="226">
        <f>ROUND(I304*H304,2)</f>
        <v>0</v>
      </c>
      <c r="K304" s="227"/>
      <c r="L304" s="45"/>
      <c r="M304" s="228" t="s">
        <v>1</v>
      </c>
      <c r="N304" s="229" t="s">
        <v>41</v>
      </c>
      <c r="O304" s="92"/>
      <c r="P304" s="230">
        <f>O304*H304</f>
        <v>0</v>
      </c>
      <c r="Q304" s="230">
        <v>0</v>
      </c>
      <c r="R304" s="230">
        <f>Q304*H304</f>
        <v>0</v>
      </c>
      <c r="S304" s="230">
        <v>0</v>
      </c>
      <c r="T304" s="231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32" t="s">
        <v>149</v>
      </c>
      <c r="AT304" s="232" t="s">
        <v>122</v>
      </c>
      <c r="AU304" s="232" t="s">
        <v>86</v>
      </c>
      <c r="AY304" s="18" t="s">
        <v>119</v>
      </c>
      <c r="BE304" s="233">
        <f>IF(N304="základní",J304,0)</f>
        <v>0</v>
      </c>
      <c r="BF304" s="233">
        <f>IF(N304="snížená",J304,0)</f>
        <v>0</v>
      </c>
      <c r="BG304" s="233">
        <f>IF(N304="zákl. přenesená",J304,0)</f>
        <v>0</v>
      </c>
      <c r="BH304" s="233">
        <f>IF(N304="sníž. přenesená",J304,0)</f>
        <v>0</v>
      </c>
      <c r="BI304" s="233">
        <f>IF(N304="nulová",J304,0)</f>
        <v>0</v>
      </c>
      <c r="BJ304" s="18" t="s">
        <v>84</v>
      </c>
      <c r="BK304" s="233">
        <f>ROUND(I304*H304,2)</f>
        <v>0</v>
      </c>
      <c r="BL304" s="18" t="s">
        <v>149</v>
      </c>
      <c r="BM304" s="232" t="s">
        <v>544</v>
      </c>
    </row>
    <row r="305" s="14" customFormat="1">
      <c r="A305" s="14"/>
      <c r="B305" s="245"/>
      <c r="C305" s="246"/>
      <c r="D305" s="236" t="s">
        <v>128</v>
      </c>
      <c r="E305" s="247" t="s">
        <v>1</v>
      </c>
      <c r="F305" s="248" t="s">
        <v>545</v>
      </c>
      <c r="G305" s="246"/>
      <c r="H305" s="249">
        <v>380</v>
      </c>
      <c r="I305" s="250"/>
      <c r="J305" s="246"/>
      <c r="K305" s="246"/>
      <c r="L305" s="251"/>
      <c r="M305" s="252"/>
      <c r="N305" s="253"/>
      <c r="O305" s="253"/>
      <c r="P305" s="253"/>
      <c r="Q305" s="253"/>
      <c r="R305" s="253"/>
      <c r="S305" s="253"/>
      <c r="T305" s="254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5" t="s">
        <v>128</v>
      </c>
      <c r="AU305" s="255" t="s">
        <v>86</v>
      </c>
      <c r="AV305" s="14" t="s">
        <v>86</v>
      </c>
      <c r="AW305" s="14" t="s">
        <v>32</v>
      </c>
      <c r="AX305" s="14" t="s">
        <v>84</v>
      </c>
      <c r="AY305" s="255" t="s">
        <v>119</v>
      </c>
    </row>
    <row r="306" s="2" customFormat="1" ht="24.15" customHeight="1">
      <c r="A306" s="39"/>
      <c r="B306" s="40"/>
      <c r="C306" s="220" t="s">
        <v>546</v>
      </c>
      <c r="D306" s="220" t="s">
        <v>122</v>
      </c>
      <c r="E306" s="221" t="s">
        <v>547</v>
      </c>
      <c r="F306" s="222" t="s">
        <v>548</v>
      </c>
      <c r="G306" s="223" t="s">
        <v>273</v>
      </c>
      <c r="H306" s="224">
        <v>380</v>
      </c>
      <c r="I306" s="225"/>
      <c r="J306" s="226">
        <f>ROUND(I306*H306,2)</f>
        <v>0</v>
      </c>
      <c r="K306" s="227"/>
      <c r="L306" s="45"/>
      <c r="M306" s="228" t="s">
        <v>1</v>
      </c>
      <c r="N306" s="229" t="s">
        <v>41</v>
      </c>
      <c r="O306" s="92"/>
      <c r="P306" s="230">
        <f>O306*H306</f>
        <v>0</v>
      </c>
      <c r="Q306" s="230">
        <v>0</v>
      </c>
      <c r="R306" s="230">
        <f>Q306*H306</f>
        <v>0</v>
      </c>
      <c r="S306" s="230">
        <v>0</v>
      </c>
      <c r="T306" s="231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32" t="s">
        <v>149</v>
      </c>
      <c r="AT306" s="232" t="s">
        <v>122</v>
      </c>
      <c r="AU306" s="232" t="s">
        <v>86</v>
      </c>
      <c r="AY306" s="18" t="s">
        <v>119</v>
      </c>
      <c r="BE306" s="233">
        <f>IF(N306="základní",J306,0)</f>
        <v>0</v>
      </c>
      <c r="BF306" s="233">
        <f>IF(N306="snížená",J306,0)</f>
        <v>0</v>
      </c>
      <c r="BG306" s="233">
        <f>IF(N306="zákl. přenesená",J306,0)</f>
        <v>0</v>
      </c>
      <c r="BH306" s="233">
        <f>IF(N306="sníž. přenesená",J306,0)</f>
        <v>0</v>
      </c>
      <c r="BI306" s="233">
        <f>IF(N306="nulová",J306,0)</f>
        <v>0</v>
      </c>
      <c r="BJ306" s="18" t="s">
        <v>84</v>
      </c>
      <c r="BK306" s="233">
        <f>ROUND(I306*H306,2)</f>
        <v>0</v>
      </c>
      <c r="BL306" s="18" t="s">
        <v>149</v>
      </c>
      <c r="BM306" s="232" t="s">
        <v>549</v>
      </c>
    </row>
    <row r="307" s="14" customFormat="1">
      <c r="A307" s="14"/>
      <c r="B307" s="245"/>
      <c r="C307" s="246"/>
      <c r="D307" s="236" t="s">
        <v>128</v>
      </c>
      <c r="E307" s="247" t="s">
        <v>1</v>
      </c>
      <c r="F307" s="248" t="s">
        <v>545</v>
      </c>
      <c r="G307" s="246"/>
      <c r="H307" s="249">
        <v>380</v>
      </c>
      <c r="I307" s="250"/>
      <c r="J307" s="246"/>
      <c r="K307" s="246"/>
      <c r="L307" s="251"/>
      <c r="M307" s="252"/>
      <c r="N307" s="253"/>
      <c r="O307" s="253"/>
      <c r="P307" s="253"/>
      <c r="Q307" s="253"/>
      <c r="R307" s="253"/>
      <c r="S307" s="253"/>
      <c r="T307" s="254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5" t="s">
        <v>128</v>
      </c>
      <c r="AU307" s="255" t="s">
        <v>86</v>
      </c>
      <c r="AV307" s="14" t="s">
        <v>86</v>
      </c>
      <c r="AW307" s="14" t="s">
        <v>32</v>
      </c>
      <c r="AX307" s="14" t="s">
        <v>84</v>
      </c>
      <c r="AY307" s="255" t="s">
        <v>119</v>
      </c>
    </row>
    <row r="308" s="2" customFormat="1" ht="24.15" customHeight="1">
      <c r="A308" s="39"/>
      <c r="B308" s="40"/>
      <c r="C308" s="220" t="s">
        <v>550</v>
      </c>
      <c r="D308" s="220" t="s">
        <v>122</v>
      </c>
      <c r="E308" s="221" t="s">
        <v>551</v>
      </c>
      <c r="F308" s="222" t="s">
        <v>552</v>
      </c>
      <c r="G308" s="223" t="s">
        <v>273</v>
      </c>
      <c r="H308" s="224">
        <v>380</v>
      </c>
      <c r="I308" s="225"/>
      <c r="J308" s="226">
        <f>ROUND(I308*H308,2)</f>
        <v>0</v>
      </c>
      <c r="K308" s="227"/>
      <c r="L308" s="45"/>
      <c r="M308" s="228" t="s">
        <v>1</v>
      </c>
      <c r="N308" s="229" t="s">
        <v>41</v>
      </c>
      <c r="O308" s="92"/>
      <c r="P308" s="230">
        <f>O308*H308</f>
        <v>0</v>
      </c>
      <c r="Q308" s="230">
        <v>0</v>
      </c>
      <c r="R308" s="230">
        <f>Q308*H308</f>
        <v>0</v>
      </c>
      <c r="S308" s="230">
        <v>0</v>
      </c>
      <c r="T308" s="231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32" t="s">
        <v>149</v>
      </c>
      <c r="AT308" s="232" t="s">
        <v>122</v>
      </c>
      <c r="AU308" s="232" t="s">
        <v>86</v>
      </c>
      <c r="AY308" s="18" t="s">
        <v>119</v>
      </c>
      <c r="BE308" s="233">
        <f>IF(N308="základní",J308,0)</f>
        <v>0</v>
      </c>
      <c r="BF308" s="233">
        <f>IF(N308="snížená",J308,0)</f>
        <v>0</v>
      </c>
      <c r="BG308" s="233">
        <f>IF(N308="zákl. přenesená",J308,0)</f>
        <v>0</v>
      </c>
      <c r="BH308" s="233">
        <f>IF(N308="sníž. přenesená",J308,0)</f>
        <v>0</v>
      </c>
      <c r="BI308" s="233">
        <f>IF(N308="nulová",J308,0)</f>
        <v>0</v>
      </c>
      <c r="BJ308" s="18" t="s">
        <v>84</v>
      </c>
      <c r="BK308" s="233">
        <f>ROUND(I308*H308,2)</f>
        <v>0</v>
      </c>
      <c r="BL308" s="18" t="s">
        <v>149</v>
      </c>
      <c r="BM308" s="232" t="s">
        <v>553</v>
      </c>
    </row>
    <row r="309" s="14" customFormat="1">
      <c r="A309" s="14"/>
      <c r="B309" s="245"/>
      <c r="C309" s="246"/>
      <c r="D309" s="236" t="s">
        <v>128</v>
      </c>
      <c r="E309" s="247" t="s">
        <v>1</v>
      </c>
      <c r="F309" s="248" t="s">
        <v>545</v>
      </c>
      <c r="G309" s="246"/>
      <c r="H309" s="249">
        <v>380</v>
      </c>
      <c r="I309" s="250"/>
      <c r="J309" s="246"/>
      <c r="K309" s="246"/>
      <c r="L309" s="251"/>
      <c r="M309" s="252"/>
      <c r="N309" s="253"/>
      <c r="O309" s="253"/>
      <c r="P309" s="253"/>
      <c r="Q309" s="253"/>
      <c r="R309" s="253"/>
      <c r="S309" s="253"/>
      <c r="T309" s="254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5" t="s">
        <v>128</v>
      </c>
      <c r="AU309" s="255" t="s">
        <v>86</v>
      </c>
      <c r="AV309" s="14" t="s">
        <v>86</v>
      </c>
      <c r="AW309" s="14" t="s">
        <v>32</v>
      </c>
      <c r="AX309" s="14" t="s">
        <v>84</v>
      </c>
      <c r="AY309" s="255" t="s">
        <v>119</v>
      </c>
    </row>
    <row r="310" s="2" customFormat="1" ht="33" customHeight="1">
      <c r="A310" s="39"/>
      <c r="B310" s="40"/>
      <c r="C310" s="220" t="s">
        <v>554</v>
      </c>
      <c r="D310" s="220" t="s">
        <v>122</v>
      </c>
      <c r="E310" s="221" t="s">
        <v>555</v>
      </c>
      <c r="F310" s="222" t="s">
        <v>556</v>
      </c>
      <c r="G310" s="223" t="s">
        <v>273</v>
      </c>
      <c r="H310" s="224">
        <v>380</v>
      </c>
      <c r="I310" s="225"/>
      <c r="J310" s="226">
        <f>ROUND(I310*H310,2)</f>
        <v>0</v>
      </c>
      <c r="K310" s="227"/>
      <c r="L310" s="45"/>
      <c r="M310" s="228" t="s">
        <v>1</v>
      </c>
      <c r="N310" s="229" t="s">
        <v>41</v>
      </c>
      <c r="O310" s="92"/>
      <c r="P310" s="230">
        <f>O310*H310</f>
        <v>0</v>
      </c>
      <c r="Q310" s="230">
        <v>0</v>
      </c>
      <c r="R310" s="230">
        <f>Q310*H310</f>
        <v>0</v>
      </c>
      <c r="S310" s="230">
        <v>0</v>
      </c>
      <c r="T310" s="231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32" t="s">
        <v>149</v>
      </c>
      <c r="AT310" s="232" t="s">
        <v>122</v>
      </c>
      <c r="AU310" s="232" t="s">
        <v>86</v>
      </c>
      <c r="AY310" s="18" t="s">
        <v>119</v>
      </c>
      <c r="BE310" s="233">
        <f>IF(N310="základní",J310,0)</f>
        <v>0</v>
      </c>
      <c r="BF310" s="233">
        <f>IF(N310="snížená",J310,0)</f>
        <v>0</v>
      </c>
      <c r="BG310" s="233">
        <f>IF(N310="zákl. přenesená",J310,0)</f>
        <v>0</v>
      </c>
      <c r="BH310" s="233">
        <f>IF(N310="sníž. přenesená",J310,0)</f>
        <v>0</v>
      </c>
      <c r="BI310" s="233">
        <f>IF(N310="nulová",J310,0)</f>
        <v>0</v>
      </c>
      <c r="BJ310" s="18" t="s">
        <v>84</v>
      </c>
      <c r="BK310" s="233">
        <f>ROUND(I310*H310,2)</f>
        <v>0</v>
      </c>
      <c r="BL310" s="18" t="s">
        <v>149</v>
      </c>
      <c r="BM310" s="232" t="s">
        <v>557</v>
      </c>
    </row>
    <row r="311" s="14" customFormat="1">
      <c r="A311" s="14"/>
      <c r="B311" s="245"/>
      <c r="C311" s="246"/>
      <c r="D311" s="236" t="s">
        <v>128</v>
      </c>
      <c r="E311" s="247" t="s">
        <v>1</v>
      </c>
      <c r="F311" s="248" t="s">
        <v>558</v>
      </c>
      <c r="G311" s="246"/>
      <c r="H311" s="249">
        <v>380</v>
      </c>
      <c r="I311" s="250"/>
      <c r="J311" s="246"/>
      <c r="K311" s="246"/>
      <c r="L311" s="251"/>
      <c r="M311" s="252"/>
      <c r="N311" s="253"/>
      <c r="O311" s="253"/>
      <c r="P311" s="253"/>
      <c r="Q311" s="253"/>
      <c r="R311" s="253"/>
      <c r="S311" s="253"/>
      <c r="T311" s="254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5" t="s">
        <v>128</v>
      </c>
      <c r="AU311" s="255" t="s">
        <v>86</v>
      </c>
      <c r="AV311" s="14" t="s">
        <v>86</v>
      </c>
      <c r="AW311" s="14" t="s">
        <v>32</v>
      </c>
      <c r="AX311" s="14" t="s">
        <v>84</v>
      </c>
      <c r="AY311" s="255" t="s">
        <v>119</v>
      </c>
    </row>
    <row r="312" s="2" customFormat="1" ht="33" customHeight="1">
      <c r="A312" s="39"/>
      <c r="B312" s="40"/>
      <c r="C312" s="220" t="s">
        <v>559</v>
      </c>
      <c r="D312" s="220" t="s">
        <v>122</v>
      </c>
      <c r="E312" s="221" t="s">
        <v>560</v>
      </c>
      <c r="F312" s="222" t="s">
        <v>561</v>
      </c>
      <c r="G312" s="223" t="s">
        <v>273</v>
      </c>
      <c r="H312" s="224">
        <v>380</v>
      </c>
      <c r="I312" s="225"/>
      <c r="J312" s="226">
        <f>ROUND(I312*H312,2)</f>
        <v>0</v>
      </c>
      <c r="K312" s="227"/>
      <c r="L312" s="45"/>
      <c r="M312" s="228" t="s">
        <v>1</v>
      </c>
      <c r="N312" s="229" t="s">
        <v>41</v>
      </c>
      <c r="O312" s="92"/>
      <c r="P312" s="230">
        <f>O312*H312</f>
        <v>0</v>
      </c>
      <c r="Q312" s="230">
        <v>0</v>
      </c>
      <c r="R312" s="230">
        <f>Q312*H312</f>
        <v>0</v>
      </c>
      <c r="S312" s="230">
        <v>0</v>
      </c>
      <c r="T312" s="231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32" t="s">
        <v>149</v>
      </c>
      <c r="AT312" s="232" t="s">
        <v>122</v>
      </c>
      <c r="AU312" s="232" t="s">
        <v>86</v>
      </c>
      <c r="AY312" s="18" t="s">
        <v>119</v>
      </c>
      <c r="BE312" s="233">
        <f>IF(N312="základní",J312,0)</f>
        <v>0</v>
      </c>
      <c r="BF312" s="233">
        <f>IF(N312="snížená",J312,0)</f>
        <v>0</v>
      </c>
      <c r="BG312" s="233">
        <f>IF(N312="zákl. přenesená",J312,0)</f>
        <v>0</v>
      </c>
      <c r="BH312" s="233">
        <f>IF(N312="sníž. přenesená",J312,0)</f>
        <v>0</v>
      </c>
      <c r="BI312" s="233">
        <f>IF(N312="nulová",J312,0)</f>
        <v>0</v>
      </c>
      <c r="BJ312" s="18" t="s">
        <v>84</v>
      </c>
      <c r="BK312" s="233">
        <f>ROUND(I312*H312,2)</f>
        <v>0</v>
      </c>
      <c r="BL312" s="18" t="s">
        <v>149</v>
      </c>
      <c r="BM312" s="232" t="s">
        <v>562</v>
      </c>
    </row>
    <row r="313" s="14" customFormat="1">
      <c r="A313" s="14"/>
      <c r="B313" s="245"/>
      <c r="C313" s="246"/>
      <c r="D313" s="236" t="s">
        <v>128</v>
      </c>
      <c r="E313" s="247" t="s">
        <v>1</v>
      </c>
      <c r="F313" s="248" t="s">
        <v>558</v>
      </c>
      <c r="G313" s="246"/>
      <c r="H313" s="249">
        <v>380</v>
      </c>
      <c r="I313" s="250"/>
      <c r="J313" s="246"/>
      <c r="K313" s="246"/>
      <c r="L313" s="251"/>
      <c r="M313" s="252"/>
      <c r="N313" s="253"/>
      <c r="O313" s="253"/>
      <c r="P313" s="253"/>
      <c r="Q313" s="253"/>
      <c r="R313" s="253"/>
      <c r="S313" s="253"/>
      <c r="T313" s="254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5" t="s">
        <v>128</v>
      </c>
      <c r="AU313" s="255" t="s">
        <v>86</v>
      </c>
      <c r="AV313" s="14" t="s">
        <v>86</v>
      </c>
      <c r="AW313" s="14" t="s">
        <v>32</v>
      </c>
      <c r="AX313" s="14" t="s">
        <v>84</v>
      </c>
      <c r="AY313" s="255" t="s">
        <v>119</v>
      </c>
    </row>
    <row r="314" s="2" customFormat="1" ht="21.75" customHeight="1">
      <c r="A314" s="39"/>
      <c r="B314" s="40"/>
      <c r="C314" s="220" t="s">
        <v>563</v>
      </c>
      <c r="D314" s="220" t="s">
        <v>122</v>
      </c>
      <c r="E314" s="221" t="s">
        <v>564</v>
      </c>
      <c r="F314" s="222" t="s">
        <v>565</v>
      </c>
      <c r="G314" s="223" t="s">
        <v>273</v>
      </c>
      <c r="H314" s="224">
        <v>380</v>
      </c>
      <c r="I314" s="225"/>
      <c r="J314" s="226">
        <f>ROUND(I314*H314,2)</f>
        <v>0</v>
      </c>
      <c r="K314" s="227"/>
      <c r="L314" s="45"/>
      <c r="M314" s="228" t="s">
        <v>1</v>
      </c>
      <c r="N314" s="229" t="s">
        <v>41</v>
      </c>
      <c r="O314" s="92"/>
      <c r="P314" s="230">
        <f>O314*H314</f>
        <v>0</v>
      </c>
      <c r="Q314" s="230">
        <v>0</v>
      </c>
      <c r="R314" s="230">
        <f>Q314*H314</f>
        <v>0</v>
      </c>
      <c r="S314" s="230">
        <v>0</v>
      </c>
      <c r="T314" s="231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32" t="s">
        <v>149</v>
      </c>
      <c r="AT314" s="232" t="s">
        <v>122</v>
      </c>
      <c r="AU314" s="232" t="s">
        <v>86</v>
      </c>
      <c r="AY314" s="18" t="s">
        <v>119</v>
      </c>
      <c r="BE314" s="233">
        <f>IF(N314="základní",J314,0)</f>
        <v>0</v>
      </c>
      <c r="BF314" s="233">
        <f>IF(N314="snížená",J314,0)</f>
        <v>0</v>
      </c>
      <c r="BG314" s="233">
        <f>IF(N314="zákl. přenesená",J314,0)</f>
        <v>0</v>
      </c>
      <c r="BH314" s="233">
        <f>IF(N314="sníž. přenesená",J314,0)</f>
        <v>0</v>
      </c>
      <c r="BI314" s="233">
        <f>IF(N314="nulová",J314,0)</f>
        <v>0</v>
      </c>
      <c r="BJ314" s="18" t="s">
        <v>84</v>
      </c>
      <c r="BK314" s="233">
        <f>ROUND(I314*H314,2)</f>
        <v>0</v>
      </c>
      <c r="BL314" s="18" t="s">
        <v>149</v>
      </c>
      <c r="BM314" s="232" t="s">
        <v>566</v>
      </c>
    </row>
    <row r="315" s="14" customFormat="1">
      <c r="A315" s="14"/>
      <c r="B315" s="245"/>
      <c r="C315" s="246"/>
      <c r="D315" s="236" t="s">
        <v>128</v>
      </c>
      <c r="E315" s="247" t="s">
        <v>1</v>
      </c>
      <c r="F315" s="248" t="s">
        <v>558</v>
      </c>
      <c r="G315" s="246"/>
      <c r="H315" s="249">
        <v>380</v>
      </c>
      <c r="I315" s="250"/>
      <c r="J315" s="246"/>
      <c r="K315" s="246"/>
      <c r="L315" s="251"/>
      <c r="M315" s="252"/>
      <c r="N315" s="253"/>
      <c r="O315" s="253"/>
      <c r="P315" s="253"/>
      <c r="Q315" s="253"/>
      <c r="R315" s="253"/>
      <c r="S315" s="253"/>
      <c r="T315" s="254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5" t="s">
        <v>128</v>
      </c>
      <c r="AU315" s="255" t="s">
        <v>86</v>
      </c>
      <c r="AV315" s="14" t="s">
        <v>86</v>
      </c>
      <c r="AW315" s="14" t="s">
        <v>32</v>
      </c>
      <c r="AX315" s="14" t="s">
        <v>84</v>
      </c>
      <c r="AY315" s="255" t="s">
        <v>119</v>
      </c>
    </row>
    <row r="316" s="2" customFormat="1" ht="21.75" customHeight="1">
      <c r="A316" s="39"/>
      <c r="B316" s="40"/>
      <c r="C316" s="220" t="s">
        <v>567</v>
      </c>
      <c r="D316" s="220" t="s">
        <v>122</v>
      </c>
      <c r="E316" s="221" t="s">
        <v>568</v>
      </c>
      <c r="F316" s="222" t="s">
        <v>569</v>
      </c>
      <c r="G316" s="223" t="s">
        <v>273</v>
      </c>
      <c r="H316" s="224">
        <v>30</v>
      </c>
      <c r="I316" s="225"/>
      <c r="J316" s="226">
        <f>ROUND(I316*H316,2)</f>
        <v>0</v>
      </c>
      <c r="K316" s="227"/>
      <c r="L316" s="45"/>
      <c r="M316" s="228" t="s">
        <v>1</v>
      </c>
      <c r="N316" s="229" t="s">
        <v>41</v>
      </c>
      <c r="O316" s="92"/>
      <c r="P316" s="230">
        <f>O316*H316</f>
        <v>0</v>
      </c>
      <c r="Q316" s="230">
        <v>0</v>
      </c>
      <c r="R316" s="230">
        <f>Q316*H316</f>
        <v>0</v>
      </c>
      <c r="S316" s="230">
        <v>0</v>
      </c>
      <c r="T316" s="231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32" t="s">
        <v>149</v>
      </c>
      <c r="AT316" s="232" t="s">
        <v>122</v>
      </c>
      <c r="AU316" s="232" t="s">
        <v>86</v>
      </c>
      <c r="AY316" s="18" t="s">
        <v>119</v>
      </c>
      <c r="BE316" s="233">
        <f>IF(N316="základní",J316,0)</f>
        <v>0</v>
      </c>
      <c r="BF316" s="233">
        <f>IF(N316="snížená",J316,0)</f>
        <v>0</v>
      </c>
      <c r="BG316" s="233">
        <f>IF(N316="zákl. přenesená",J316,0)</f>
        <v>0</v>
      </c>
      <c r="BH316" s="233">
        <f>IF(N316="sníž. přenesená",J316,0)</f>
        <v>0</v>
      </c>
      <c r="BI316" s="233">
        <f>IF(N316="nulová",J316,0)</f>
        <v>0</v>
      </c>
      <c r="BJ316" s="18" t="s">
        <v>84</v>
      </c>
      <c r="BK316" s="233">
        <f>ROUND(I316*H316,2)</f>
        <v>0</v>
      </c>
      <c r="BL316" s="18" t="s">
        <v>149</v>
      </c>
      <c r="BM316" s="232" t="s">
        <v>570</v>
      </c>
    </row>
    <row r="317" s="13" customFormat="1">
      <c r="A317" s="13"/>
      <c r="B317" s="234"/>
      <c r="C317" s="235"/>
      <c r="D317" s="236" t="s">
        <v>128</v>
      </c>
      <c r="E317" s="237" t="s">
        <v>1</v>
      </c>
      <c r="F317" s="238" t="s">
        <v>571</v>
      </c>
      <c r="G317" s="235"/>
      <c r="H317" s="237" t="s">
        <v>1</v>
      </c>
      <c r="I317" s="239"/>
      <c r="J317" s="235"/>
      <c r="K317" s="235"/>
      <c r="L317" s="240"/>
      <c r="M317" s="241"/>
      <c r="N317" s="242"/>
      <c r="O317" s="242"/>
      <c r="P317" s="242"/>
      <c r="Q317" s="242"/>
      <c r="R317" s="242"/>
      <c r="S317" s="242"/>
      <c r="T317" s="24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4" t="s">
        <v>128</v>
      </c>
      <c r="AU317" s="244" t="s">
        <v>86</v>
      </c>
      <c r="AV317" s="13" t="s">
        <v>84</v>
      </c>
      <c r="AW317" s="13" t="s">
        <v>32</v>
      </c>
      <c r="AX317" s="13" t="s">
        <v>76</v>
      </c>
      <c r="AY317" s="244" t="s">
        <v>119</v>
      </c>
    </row>
    <row r="318" s="14" customFormat="1">
      <c r="A318" s="14"/>
      <c r="B318" s="245"/>
      <c r="C318" s="246"/>
      <c r="D318" s="236" t="s">
        <v>128</v>
      </c>
      <c r="E318" s="247" t="s">
        <v>1</v>
      </c>
      <c r="F318" s="248" t="s">
        <v>296</v>
      </c>
      <c r="G318" s="246"/>
      <c r="H318" s="249">
        <v>30</v>
      </c>
      <c r="I318" s="250"/>
      <c r="J318" s="246"/>
      <c r="K318" s="246"/>
      <c r="L318" s="251"/>
      <c r="M318" s="252"/>
      <c r="N318" s="253"/>
      <c r="O318" s="253"/>
      <c r="P318" s="253"/>
      <c r="Q318" s="253"/>
      <c r="R318" s="253"/>
      <c r="S318" s="253"/>
      <c r="T318" s="254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5" t="s">
        <v>128</v>
      </c>
      <c r="AU318" s="255" t="s">
        <v>86</v>
      </c>
      <c r="AV318" s="14" t="s">
        <v>86</v>
      </c>
      <c r="AW318" s="14" t="s">
        <v>32</v>
      </c>
      <c r="AX318" s="14" t="s">
        <v>84</v>
      </c>
      <c r="AY318" s="255" t="s">
        <v>119</v>
      </c>
    </row>
    <row r="319" s="2" customFormat="1" ht="21.75" customHeight="1">
      <c r="A319" s="39"/>
      <c r="B319" s="40"/>
      <c r="C319" s="220" t="s">
        <v>572</v>
      </c>
      <c r="D319" s="220" t="s">
        <v>122</v>
      </c>
      <c r="E319" s="221" t="s">
        <v>573</v>
      </c>
      <c r="F319" s="222" t="s">
        <v>574</v>
      </c>
      <c r="G319" s="223" t="s">
        <v>273</v>
      </c>
      <c r="H319" s="224">
        <v>72</v>
      </c>
      <c r="I319" s="225"/>
      <c r="J319" s="226">
        <f>ROUND(I319*H319,2)</f>
        <v>0</v>
      </c>
      <c r="K319" s="227"/>
      <c r="L319" s="45"/>
      <c r="M319" s="228" t="s">
        <v>1</v>
      </c>
      <c r="N319" s="229" t="s">
        <v>41</v>
      </c>
      <c r="O319" s="92"/>
      <c r="P319" s="230">
        <f>O319*H319</f>
        <v>0</v>
      </c>
      <c r="Q319" s="230">
        <v>0</v>
      </c>
      <c r="R319" s="230">
        <f>Q319*H319</f>
        <v>0</v>
      </c>
      <c r="S319" s="230">
        <v>0</v>
      </c>
      <c r="T319" s="231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32" t="s">
        <v>149</v>
      </c>
      <c r="AT319" s="232" t="s">
        <v>122</v>
      </c>
      <c r="AU319" s="232" t="s">
        <v>86</v>
      </c>
      <c r="AY319" s="18" t="s">
        <v>119</v>
      </c>
      <c r="BE319" s="233">
        <f>IF(N319="základní",J319,0)</f>
        <v>0</v>
      </c>
      <c r="BF319" s="233">
        <f>IF(N319="snížená",J319,0)</f>
        <v>0</v>
      </c>
      <c r="BG319" s="233">
        <f>IF(N319="zákl. přenesená",J319,0)</f>
        <v>0</v>
      </c>
      <c r="BH319" s="233">
        <f>IF(N319="sníž. přenesená",J319,0)</f>
        <v>0</v>
      </c>
      <c r="BI319" s="233">
        <f>IF(N319="nulová",J319,0)</f>
        <v>0</v>
      </c>
      <c r="BJ319" s="18" t="s">
        <v>84</v>
      </c>
      <c r="BK319" s="233">
        <f>ROUND(I319*H319,2)</f>
        <v>0</v>
      </c>
      <c r="BL319" s="18" t="s">
        <v>149</v>
      </c>
      <c r="BM319" s="232" t="s">
        <v>575</v>
      </c>
    </row>
    <row r="320" s="14" customFormat="1">
      <c r="A320" s="14"/>
      <c r="B320" s="245"/>
      <c r="C320" s="246"/>
      <c r="D320" s="236" t="s">
        <v>128</v>
      </c>
      <c r="E320" s="247" t="s">
        <v>1</v>
      </c>
      <c r="F320" s="248" t="s">
        <v>576</v>
      </c>
      <c r="G320" s="246"/>
      <c r="H320" s="249">
        <v>72</v>
      </c>
      <c r="I320" s="250"/>
      <c r="J320" s="246"/>
      <c r="K320" s="246"/>
      <c r="L320" s="251"/>
      <c r="M320" s="252"/>
      <c r="N320" s="253"/>
      <c r="O320" s="253"/>
      <c r="P320" s="253"/>
      <c r="Q320" s="253"/>
      <c r="R320" s="253"/>
      <c r="S320" s="253"/>
      <c r="T320" s="254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5" t="s">
        <v>128</v>
      </c>
      <c r="AU320" s="255" t="s">
        <v>86</v>
      </c>
      <c r="AV320" s="14" t="s">
        <v>86</v>
      </c>
      <c r="AW320" s="14" t="s">
        <v>32</v>
      </c>
      <c r="AX320" s="14" t="s">
        <v>84</v>
      </c>
      <c r="AY320" s="255" t="s">
        <v>119</v>
      </c>
    </row>
    <row r="321" s="2" customFormat="1" ht="24.15" customHeight="1">
      <c r="A321" s="39"/>
      <c r="B321" s="40"/>
      <c r="C321" s="220" t="s">
        <v>577</v>
      </c>
      <c r="D321" s="220" t="s">
        <v>122</v>
      </c>
      <c r="E321" s="221" t="s">
        <v>578</v>
      </c>
      <c r="F321" s="222" t="s">
        <v>579</v>
      </c>
      <c r="G321" s="223" t="s">
        <v>273</v>
      </c>
      <c r="H321" s="224">
        <v>140</v>
      </c>
      <c r="I321" s="225"/>
      <c r="J321" s="226">
        <f>ROUND(I321*H321,2)</f>
        <v>0</v>
      </c>
      <c r="K321" s="227"/>
      <c r="L321" s="45"/>
      <c r="M321" s="228" t="s">
        <v>1</v>
      </c>
      <c r="N321" s="229" t="s">
        <v>41</v>
      </c>
      <c r="O321" s="92"/>
      <c r="P321" s="230">
        <f>O321*H321</f>
        <v>0</v>
      </c>
      <c r="Q321" s="230">
        <v>0</v>
      </c>
      <c r="R321" s="230">
        <f>Q321*H321</f>
        <v>0</v>
      </c>
      <c r="S321" s="230">
        <v>0</v>
      </c>
      <c r="T321" s="231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32" t="s">
        <v>149</v>
      </c>
      <c r="AT321" s="232" t="s">
        <v>122</v>
      </c>
      <c r="AU321" s="232" t="s">
        <v>86</v>
      </c>
      <c r="AY321" s="18" t="s">
        <v>119</v>
      </c>
      <c r="BE321" s="233">
        <f>IF(N321="základní",J321,0)</f>
        <v>0</v>
      </c>
      <c r="BF321" s="233">
        <f>IF(N321="snížená",J321,0)</f>
        <v>0</v>
      </c>
      <c r="BG321" s="233">
        <f>IF(N321="zákl. přenesená",J321,0)</f>
        <v>0</v>
      </c>
      <c r="BH321" s="233">
        <f>IF(N321="sníž. přenesená",J321,0)</f>
        <v>0</v>
      </c>
      <c r="BI321" s="233">
        <f>IF(N321="nulová",J321,0)</f>
        <v>0</v>
      </c>
      <c r="BJ321" s="18" t="s">
        <v>84</v>
      </c>
      <c r="BK321" s="233">
        <f>ROUND(I321*H321,2)</f>
        <v>0</v>
      </c>
      <c r="BL321" s="18" t="s">
        <v>149</v>
      </c>
      <c r="BM321" s="232" t="s">
        <v>580</v>
      </c>
    </row>
    <row r="322" s="13" customFormat="1">
      <c r="A322" s="13"/>
      <c r="B322" s="234"/>
      <c r="C322" s="235"/>
      <c r="D322" s="236" t="s">
        <v>128</v>
      </c>
      <c r="E322" s="237" t="s">
        <v>1</v>
      </c>
      <c r="F322" s="238" t="s">
        <v>581</v>
      </c>
      <c r="G322" s="235"/>
      <c r="H322" s="237" t="s">
        <v>1</v>
      </c>
      <c r="I322" s="239"/>
      <c r="J322" s="235"/>
      <c r="K322" s="235"/>
      <c r="L322" s="240"/>
      <c r="M322" s="241"/>
      <c r="N322" s="242"/>
      <c r="O322" s="242"/>
      <c r="P322" s="242"/>
      <c r="Q322" s="242"/>
      <c r="R322" s="242"/>
      <c r="S322" s="242"/>
      <c r="T322" s="24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4" t="s">
        <v>128</v>
      </c>
      <c r="AU322" s="244" t="s">
        <v>86</v>
      </c>
      <c r="AV322" s="13" t="s">
        <v>84</v>
      </c>
      <c r="AW322" s="13" t="s">
        <v>32</v>
      </c>
      <c r="AX322" s="13" t="s">
        <v>76</v>
      </c>
      <c r="AY322" s="244" t="s">
        <v>119</v>
      </c>
    </row>
    <row r="323" s="13" customFormat="1">
      <c r="A323" s="13"/>
      <c r="B323" s="234"/>
      <c r="C323" s="235"/>
      <c r="D323" s="236" t="s">
        <v>128</v>
      </c>
      <c r="E323" s="237" t="s">
        <v>1</v>
      </c>
      <c r="F323" s="238" t="s">
        <v>582</v>
      </c>
      <c r="G323" s="235"/>
      <c r="H323" s="237" t="s">
        <v>1</v>
      </c>
      <c r="I323" s="239"/>
      <c r="J323" s="235"/>
      <c r="K323" s="235"/>
      <c r="L323" s="240"/>
      <c r="M323" s="241"/>
      <c r="N323" s="242"/>
      <c r="O323" s="242"/>
      <c r="P323" s="242"/>
      <c r="Q323" s="242"/>
      <c r="R323" s="242"/>
      <c r="S323" s="242"/>
      <c r="T323" s="24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4" t="s">
        <v>128</v>
      </c>
      <c r="AU323" s="244" t="s">
        <v>86</v>
      </c>
      <c r="AV323" s="13" t="s">
        <v>84</v>
      </c>
      <c r="AW323" s="13" t="s">
        <v>32</v>
      </c>
      <c r="AX323" s="13" t="s">
        <v>76</v>
      </c>
      <c r="AY323" s="244" t="s">
        <v>119</v>
      </c>
    </row>
    <row r="324" s="14" customFormat="1">
      <c r="A324" s="14"/>
      <c r="B324" s="245"/>
      <c r="C324" s="246"/>
      <c r="D324" s="236" t="s">
        <v>128</v>
      </c>
      <c r="E324" s="247" t="s">
        <v>1</v>
      </c>
      <c r="F324" s="248" t="s">
        <v>583</v>
      </c>
      <c r="G324" s="246"/>
      <c r="H324" s="249">
        <v>140</v>
      </c>
      <c r="I324" s="250"/>
      <c r="J324" s="246"/>
      <c r="K324" s="246"/>
      <c r="L324" s="251"/>
      <c r="M324" s="252"/>
      <c r="N324" s="253"/>
      <c r="O324" s="253"/>
      <c r="P324" s="253"/>
      <c r="Q324" s="253"/>
      <c r="R324" s="253"/>
      <c r="S324" s="253"/>
      <c r="T324" s="254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5" t="s">
        <v>128</v>
      </c>
      <c r="AU324" s="255" t="s">
        <v>86</v>
      </c>
      <c r="AV324" s="14" t="s">
        <v>86</v>
      </c>
      <c r="AW324" s="14" t="s">
        <v>32</v>
      </c>
      <c r="AX324" s="14" t="s">
        <v>84</v>
      </c>
      <c r="AY324" s="255" t="s">
        <v>119</v>
      </c>
    </row>
    <row r="325" s="2" customFormat="1" ht="44.25" customHeight="1">
      <c r="A325" s="39"/>
      <c r="B325" s="40"/>
      <c r="C325" s="220" t="s">
        <v>584</v>
      </c>
      <c r="D325" s="220" t="s">
        <v>122</v>
      </c>
      <c r="E325" s="221" t="s">
        <v>585</v>
      </c>
      <c r="F325" s="222" t="s">
        <v>586</v>
      </c>
      <c r="G325" s="223" t="s">
        <v>273</v>
      </c>
      <c r="H325" s="224">
        <v>200</v>
      </c>
      <c r="I325" s="225"/>
      <c r="J325" s="226">
        <f>ROUND(I325*H325,2)</f>
        <v>0</v>
      </c>
      <c r="K325" s="227"/>
      <c r="L325" s="45"/>
      <c r="M325" s="228" t="s">
        <v>1</v>
      </c>
      <c r="N325" s="229" t="s">
        <v>41</v>
      </c>
      <c r="O325" s="92"/>
      <c r="P325" s="230">
        <f>O325*H325</f>
        <v>0</v>
      </c>
      <c r="Q325" s="230">
        <v>0.05151</v>
      </c>
      <c r="R325" s="230">
        <f>Q325*H325</f>
        <v>10.302</v>
      </c>
      <c r="S325" s="230">
        <v>0</v>
      </c>
      <c r="T325" s="231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32" t="s">
        <v>149</v>
      </c>
      <c r="AT325" s="232" t="s">
        <v>122</v>
      </c>
      <c r="AU325" s="232" t="s">
        <v>86</v>
      </c>
      <c r="AY325" s="18" t="s">
        <v>119</v>
      </c>
      <c r="BE325" s="233">
        <f>IF(N325="základní",J325,0)</f>
        <v>0</v>
      </c>
      <c r="BF325" s="233">
        <f>IF(N325="snížená",J325,0)</f>
        <v>0</v>
      </c>
      <c r="BG325" s="233">
        <f>IF(N325="zákl. přenesená",J325,0)</f>
        <v>0</v>
      </c>
      <c r="BH325" s="233">
        <f>IF(N325="sníž. přenesená",J325,0)</f>
        <v>0</v>
      </c>
      <c r="BI325" s="233">
        <f>IF(N325="nulová",J325,0)</f>
        <v>0</v>
      </c>
      <c r="BJ325" s="18" t="s">
        <v>84</v>
      </c>
      <c r="BK325" s="233">
        <f>ROUND(I325*H325,2)</f>
        <v>0</v>
      </c>
      <c r="BL325" s="18" t="s">
        <v>149</v>
      </c>
      <c r="BM325" s="232" t="s">
        <v>587</v>
      </c>
    </row>
    <row r="326" s="14" customFormat="1">
      <c r="A326" s="14"/>
      <c r="B326" s="245"/>
      <c r="C326" s="246"/>
      <c r="D326" s="236" t="s">
        <v>128</v>
      </c>
      <c r="E326" s="247" t="s">
        <v>1</v>
      </c>
      <c r="F326" s="248" t="s">
        <v>588</v>
      </c>
      <c r="G326" s="246"/>
      <c r="H326" s="249">
        <v>200</v>
      </c>
      <c r="I326" s="250"/>
      <c r="J326" s="246"/>
      <c r="K326" s="246"/>
      <c r="L326" s="251"/>
      <c r="M326" s="252"/>
      <c r="N326" s="253"/>
      <c r="O326" s="253"/>
      <c r="P326" s="253"/>
      <c r="Q326" s="253"/>
      <c r="R326" s="253"/>
      <c r="S326" s="253"/>
      <c r="T326" s="254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5" t="s">
        <v>128</v>
      </c>
      <c r="AU326" s="255" t="s">
        <v>86</v>
      </c>
      <c r="AV326" s="14" t="s">
        <v>86</v>
      </c>
      <c r="AW326" s="14" t="s">
        <v>32</v>
      </c>
      <c r="AX326" s="14" t="s">
        <v>84</v>
      </c>
      <c r="AY326" s="255" t="s">
        <v>119</v>
      </c>
    </row>
    <row r="327" s="2" customFormat="1" ht="37.8" customHeight="1">
      <c r="A327" s="39"/>
      <c r="B327" s="40"/>
      <c r="C327" s="220" t="s">
        <v>589</v>
      </c>
      <c r="D327" s="220" t="s">
        <v>122</v>
      </c>
      <c r="E327" s="221" t="s">
        <v>590</v>
      </c>
      <c r="F327" s="222" t="s">
        <v>591</v>
      </c>
      <c r="G327" s="223" t="s">
        <v>273</v>
      </c>
      <c r="H327" s="224">
        <v>110</v>
      </c>
      <c r="I327" s="225"/>
      <c r="J327" s="226">
        <f>ROUND(I327*H327,2)</f>
        <v>0</v>
      </c>
      <c r="K327" s="227"/>
      <c r="L327" s="45"/>
      <c r="M327" s="228" t="s">
        <v>1</v>
      </c>
      <c r="N327" s="229" t="s">
        <v>41</v>
      </c>
      <c r="O327" s="92"/>
      <c r="P327" s="230">
        <f>O327*H327</f>
        <v>0</v>
      </c>
      <c r="Q327" s="230">
        <v>0.05151</v>
      </c>
      <c r="R327" s="230">
        <f>Q327*H327</f>
        <v>5.6661000000000001</v>
      </c>
      <c r="S327" s="230">
        <v>0</v>
      </c>
      <c r="T327" s="231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32" t="s">
        <v>149</v>
      </c>
      <c r="AT327" s="232" t="s">
        <v>122</v>
      </c>
      <c r="AU327" s="232" t="s">
        <v>86</v>
      </c>
      <c r="AY327" s="18" t="s">
        <v>119</v>
      </c>
      <c r="BE327" s="233">
        <f>IF(N327="základní",J327,0)</f>
        <v>0</v>
      </c>
      <c r="BF327" s="233">
        <f>IF(N327="snížená",J327,0)</f>
        <v>0</v>
      </c>
      <c r="BG327" s="233">
        <f>IF(N327="zákl. přenesená",J327,0)</f>
        <v>0</v>
      </c>
      <c r="BH327" s="233">
        <f>IF(N327="sníž. přenesená",J327,0)</f>
        <v>0</v>
      </c>
      <c r="BI327" s="233">
        <f>IF(N327="nulová",J327,0)</f>
        <v>0</v>
      </c>
      <c r="BJ327" s="18" t="s">
        <v>84</v>
      </c>
      <c r="BK327" s="233">
        <f>ROUND(I327*H327,2)</f>
        <v>0</v>
      </c>
      <c r="BL327" s="18" t="s">
        <v>149</v>
      </c>
      <c r="BM327" s="232" t="s">
        <v>592</v>
      </c>
    </row>
    <row r="328" s="14" customFormat="1">
      <c r="A328" s="14"/>
      <c r="B328" s="245"/>
      <c r="C328" s="246"/>
      <c r="D328" s="236" t="s">
        <v>128</v>
      </c>
      <c r="E328" s="247" t="s">
        <v>1</v>
      </c>
      <c r="F328" s="248" t="s">
        <v>593</v>
      </c>
      <c r="G328" s="246"/>
      <c r="H328" s="249">
        <v>110</v>
      </c>
      <c r="I328" s="250"/>
      <c r="J328" s="246"/>
      <c r="K328" s="246"/>
      <c r="L328" s="251"/>
      <c r="M328" s="252"/>
      <c r="N328" s="253"/>
      <c r="O328" s="253"/>
      <c r="P328" s="253"/>
      <c r="Q328" s="253"/>
      <c r="R328" s="253"/>
      <c r="S328" s="253"/>
      <c r="T328" s="254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5" t="s">
        <v>128</v>
      </c>
      <c r="AU328" s="255" t="s">
        <v>86</v>
      </c>
      <c r="AV328" s="14" t="s">
        <v>86</v>
      </c>
      <c r="AW328" s="14" t="s">
        <v>32</v>
      </c>
      <c r="AX328" s="14" t="s">
        <v>84</v>
      </c>
      <c r="AY328" s="255" t="s">
        <v>119</v>
      </c>
    </row>
    <row r="329" s="2" customFormat="1" ht="37.8" customHeight="1">
      <c r="A329" s="39"/>
      <c r="B329" s="40"/>
      <c r="C329" s="220" t="s">
        <v>594</v>
      </c>
      <c r="D329" s="220" t="s">
        <v>122</v>
      </c>
      <c r="E329" s="221" t="s">
        <v>595</v>
      </c>
      <c r="F329" s="222" t="s">
        <v>596</v>
      </c>
      <c r="G329" s="223" t="s">
        <v>273</v>
      </c>
      <c r="H329" s="224">
        <v>70</v>
      </c>
      <c r="I329" s="225"/>
      <c r="J329" s="226">
        <f>ROUND(I329*H329,2)</f>
        <v>0</v>
      </c>
      <c r="K329" s="227"/>
      <c r="L329" s="45"/>
      <c r="M329" s="228" t="s">
        <v>1</v>
      </c>
      <c r="N329" s="229" t="s">
        <v>41</v>
      </c>
      <c r="O329" s="92"/>
      <c r="P329" s="230">
        <f>O329*H329</f>
        <v>0</v>
      </c>
      <c r="Q329" s="230">
        <v>0.05151</v>
      </c>
      <c r="R329" s="230">
        <f>Q329*H329</f>
        <v>3.6057000000000001</v>
      </c>
      <c r="S329" s="230">
        <v>0</v>
      </c>
      <c r="T329" s="231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32" t="s">
        <v>149</v>
      </c>
      <c r="AT329" s="232" t="s">
        <v>122</v>
      </c>
      <c r="AU329" s="232" t="s">
        <v>86</v>
      </c>
      <c r="AY329" s="18" t="s">
        <v>119</v>
      </c>
      <c r="BE329" s="233">
        <f>IF(N329="základní",J329,0)</f>
        <v>0</v>
      </c>
      <c r="BF329" s="233">
        <f>IF(N329="snížená",J329,0)</f>
        <v>0</v>
      </c>
      <c r="BG329" s="233">
        <f>IF(N329="zákl. přenesená",J329,0)</f>
        <v>0</v>
      </c>
      <c r="BH329" s="233">
        <f>IF(N329="sníž. přenesená",J329,0)</f>
        <v>0</v>
      </c>
      <c r="BI329" s="233">
        <f>IF(N329="nulová",J329,0)</f>
        <v>0</v>
      </c>
      <c r="BJ329" s="18" t="s">
        <v>84</v>
      </c>
      <c r="BK329" s="233">
        <f>ROUND(I329*H329,2)</f>
        <v>0</v>
      </c>
      <c r="BL329" s="18" t="s">
        <v>149</v>
      </c>
      <c r="BM329" s="232" t="s">
        <v>597</v>
      </c>
    </row>
    <row r="330" s="14" customFormat="1">
      <c r="A330" s="14"/>
      <c r="B330" s="245"/>
      <c r="C330" s="246"/>
      <c r="D330" s="236" t="s">
        <v>128</v>
      </c>
      <c r="E330" s="247" t="s">
        <v>1</v>
      </c>
      <c r="F330" s="248" t="s">
        <v>589</v>
      </c>
      <c r="G330" s="246"/>
      <c r="H330" s="249">
        <v>70</v>
      </c>
      <c r="I330" s="250"/>
      <c r="J330" s="246"/>
      <c r="K330" s="246"/>
      <c r="L330" s="251"/>
      <c r="M330" s="252"/>
      <c r="N330" s="253"/>
      <c r="O330" s="253"/>
      <c r="P330" s="253"/>
      <c r="Q330" s="253"/>
      <c r="R330" s="253"/>
      <c r="S330" s="253"/>
      <c r="T330" s="254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5" t="s">
        <v>128</v>
      </c>
      <c r="AU330" s="255" t="s">
        <v>86</v>
      </c>
      <c r="AV330" s="14" t="s">
        <v>86</v>
      </c>
      <c r="AW330" s="14" t="s">
        <v>32</v>
      </c>
      <c r="AX330" s="14" t="s">
        <v>84</v>
      </c>
      <c r="AY330" s="255" t="s">
        <v>119</v>
      </c>
    </row>
    <row r="331" s="2" customFormat="1" ht="24.15" customHeight="1">
      <c r="A331" s="39"/>
      <c r="B331" s="40"/>
      <c r="C331" s="220" t="s">
        <v>598</v>
      </c>
      <c r="D331" s="220" t="s">
        <v>122</v>
      </c>
      <c r="E331" s="221" t="s">
        <v>599</v>
      </c>
      <c r="F331" s="222" t="s">
        <v>600</v>
      </c>
      <c r="G331" s="223" t="s">
        <v>273</v>
      </c>
      <c r="H331" s="224">
        <v>28</v>
      </c>
      <c r="I331" s="225"/>
      <c r="J331" s="226">
        <f>ROUND(I331*H331,2)</f>
        <v>0</v>
      </c>
      <c r="K331" s="227"/>
      <c r="L331" s="45"/>
      <c r="M331" s="228" t="s">
        <v>1</v>
      </c>
      <c r="N331" s="229" t="s">
        <v>41</v>
      </c>
      <c r="O331" s="92"/>
      <c r="P331" s="230">
        <f>O331*H331</f>
        <v>0</v>
      </c>
      <c r="Q331" s="230">
        <v>0.60028000000000004</v>
      </c>
      <c r="R331" s="230">
        <f>Q331*H331</f>
        <v>16.807840000000002</v>
      </c>
      <c r="S331" s="230">
        <v>0</v>
      </c>
      <c r="T331" s="231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32" t="s">
        <v>149</v>
      </c>
      <c r="AT331" s="232" t="s">
        <v>122</v>
      </c>
      <c r="AU331" s="232" t="s">
        <v>86</v>
      </c>
      <c r="AY331" s="18" t="s">
        <v>119</v>
      </c>
      <c r="BE331" s="233">
        <f>IF(N331="základní",J331,0)</f>
        <v>0</v>
      </c>
      <c r="BF331" s="233">
        <f>IF(N331="snížená",J331,0)</f>
        <v>0</v>
      </c>
      <c r="BG331" s="233">
        <f>IF(N331="zákl. přenesená",J331,0)</f>
        <v>0</v>
      </c>
      <c r="BH331" s="233">
        <f>IF(N331="sníž. přenesená",J331,0)</f>
        <v>0</v>
      </c>
      <c r="BI331" s="233">
        <f>IF(N331="nulová",J331,0)</f>
        <v>0</v>
      </c>
      <c r="BJ331" s="18" t="s">
        <v>84</v>
      </c>
      <c r="BK331" s="233">
        <f>ROUND(I331*H331,2)</f>
        <v>0</v>
      </c>
      <c r="BL331" s="18" t="s">
        <v>149</v>
      </c>
      <c r="BM331" s="232" t="s">
        <v>601</v>
      </c>
    </row>
    <row r="332" s="14" customFormat="1">
      <c r="A332" s="14"/>
      <c r="B332" s="245"/>
      <c r="C332" s="246"/>
      <c r="D332" s="236" t="s">
        <v>128</v>
      </c>
      <c r="E332" s="247" t="s">
        <v>1</v>
      </c>
      <c r="F332" s="248" t="s">
        <v>602</v>
      </c>
      <c r="G332" s="246"/>
      <c r="H332" s="249">
        <v>28</v>
      </c>
      <c r="I332" s="250"/>
      <c r="J332" s="246"/>
      <c r="K332" s="246"/>
      <c r="L332" s="251"/>
      <c r="M332" s="252"/>
      <c r="N332" s="253"/>
      <c r="O332" s="253"/>
      <c r="P332" s="253"/>
      <c r="Q332" s="253"/>
      <c r="R332" s="253"/>
      <c r="S332" s="253"/>
      <c r="T332" s="254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5" t="s">
        <v>128</v>
      </c>
      <c r="AU332" s="255" t="s">
        <v>86</v>
      </c>
      <c r="AV332" s="14" t="s">
        <v>86</v>
      </c>
      <c r="AW332" s="14" t="s">
        <v>32</v>
      </c>
      <c r="AX332" s="14" t="s">
        <v>84</v>
      </c>
      <c r="AY332" s="255" t="s">
        <v>119</v>
      </c>
    </row>
    <row r="333" s="2" customFormat="1" ht="24.15" customHeight="1">
      <c r="A333" s="39"/>
      <c r="B333" s="40"/>
      <c r="C333" s="220" t="s">
        <v>603</v>
      </c>
      <c r="D333" s="220" t="s">
        <v>122</v>
      </c>
      <c r="E333" s="221" t="s">
        <v>604</v>
      </c>
      <c r="F333" s="222" t="s">
        <v>605</v>
      </c>
      <c r="G333" s="223" t="s">
        <v>273</v>
      </c>
      <c r="H333" s="224">
        <v>35</v>
      </c>
      <c r="I333" s="225"/>
      <c r="J333" s="226">
        <f>ROUND(I333*H333,2)</f>
        <v>0</v>
      </c>
      <c r="K333" s="227"/>
      <c r="L333" s="45"/>
      <c r="M333" s="228" t="s">
        <v>1</v>
      </c>
      <c r="N333" s="229" t="s">
        <v>41</v>
      </c>
      <c r="O333" s="92"/>
      <c r="P333" s="230">
        <f>O333*H333</f>
        <v>0</v>
      </c>
      <c r="Q333" s="230">
        <v>0.64027999999999996</v>
      </c>
      <c r="R333" s="230">
        <f>Q333*H333</f>
        <v>22.409799999999997</v>
      </c>
      <c r="S333" s="230">
        <v>0</v>
      </c>
      <c r="T333" s="231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32" t="s">
        <v>149</v>
      </c>
      <c r="AT333" s="232" t="s">
        <v>122</v>
      </c>
      <c r="AU333" s="232" t="s">
        <v>86</v>
      </c>
      <c r="AY333" s="18" t="s">
        <v>119</v>
      </c>
      <c r="BE333" s="233">
        <f>IF(N333="základní",J333,0)</f>
        <v>0</v>
      </c>
      <c r="BF333" s="233">
        <f>IF(N333="snížená",J333,0)</f>
        <v>0</v>
      </c>
      <c r="BG333" s="233">
        <f>IF(N333="zákl. přenesená",J333,0)</f>
        <v>0</v>
      </c>
      <c r="BH333" s="233">
        <f>IF(N333="sníž. přenesená",J333,0)</f>
        <v>0</v>
      </c>
      <c r="BI333" s="233">
        <f>IF(N333="nulová",J333,0)</f>
        <v>0</v>
      </c>
      <c r="BJ333" s="18" t="s">
        <v>84</v>
      </c>
      <c r="BK333" s="233">
        <f>ROUND(I333*H333,2)</f>
        <v>0</v>
      </c>
      <c r="BL333" s="18" t="s">
        <v>149</v>
      </c>
      <c r="BM333" s="232" t="s">
        <v>606</v>
      </c>
    </row>
    <row r="334" s="14" customFormat="1">
      <c r="A334" s="14"/>
      <c r="B334" s="245"/>
      <c r="C334" s="246"/>
      <c r="D334" s="236" t="s">
        <v>128</v>
      </c>
      <c r="E334" s="247" t="s">
        <v>1</v>
      </c>
      <c r="F334" s="248" t="s">
        <v>385</v>
      </c>
      <c r="G334" s="246"/>
      <c r="H334" s="249">
        <v>35</v>
      </c>
      <c r="I334" s="250"/>
      <c r="J334" s="246"/>
      <c r="K334" s="246"/>
      <c r="L334" s="251"/>
      <c r="M334" s="252"/>
      <c r="N334" s="253"/>
      <c r="O334" s="253"/>
      <c r="P334" s="253"/>
      <c r="Q334" s="253"/>
      <c r="R334" s="253"/>
      <c r="S334" s="253"/>
      <c r="T334" s="254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5" t="s">
        <v>128</v>
      </c>
      <c r="AU334" s="255" t="s">
        <v>86</v>
      </c>
      <c r="AV334" s="14" t="s">
        <v>86</v>
      </c>
      <c r="AW334" s="14" t="s">
        <v>32</v>
      </c>
      <c r="AX334" s="14" t="s">
        <v>84</v>
      </c>
      <c r="AY334" s="255" t="s">
        <v>119</v>
      </c>
    </row>
    <row r="335" s="2" customFormat="1" ht="16.5" customHeight="1">
      <c r="A335" s="39"/>
      <c r="B335" s="40"/>
      <c r="C335" s="220" t="s">
        <v>607</v>
      </c>
      <c r="D335" s="220" t="s">
        <v>122</v>
      </c>
      <c r="E335" s="221" t="s">
        <v>608</v>
      </c>
      <c r="F335" s="222" t="s">
        <v>609</v>
      </c>
      <c r="G335" s="223" t="s">
        <v>273</v>
      </c>
      <c r="H335" s="224">
        <v>26</v>
      </c>
      <c r="I335" s="225"/>
      <c r="J335" s="226">
        <f>ROUND(I335*H335,2)</f>
        <v>0</v>
      </c>
      <c r="K335" s="227"/>
      <c r="L335" s="45"/>
      <c r="M335" s="228" t="s">
        <v>1</v>
      </c>
      <c r="N335" s="229" t="s">
        <v>41</v>
      </c>
      <c r="O335" s="92"/>
      <c r="P335" s="230">
        <f>O335*H335</f>
        <v>0</v>
      </c>
      <c r="Q335" s="230">
        <v>0</v>
      </c>
      <c r="R335" s="230">
        <f>Q335*H335</f>
        <v>0</v>
      </c>
      <c r="S335" s="230">
        <v>0</v>
      </c>
      <c r="T335" s="231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32" t="s">
        <v>149</v>
      </c>
      <c r="AT335" s="232" t="s">
        <v>122</v>
      </c>
      <c r="AU335" s="232" t="s">
        <v>86</v>
      </c>
      <c r="AY335" s="18" t="s">
        <v>119</v>
      </c>
      <c r="BE335" s="233">
        <f>IF(N335="základní",J335,0)</f>
        <v>0</v>
      </c>
      <c r="BF335" s="233">
        <f>IF(N335="snížená",J335,0)</f>
        <v>0</v>
      </c>
      <c r="BG335" s="233">
        <f>IF(N335="zákl. přenesená",J335,0)</f>
        <v>0</v>
      </c>
      <c r="BH335" s="233">
        <f>IF(N335="sníž. přenesená",J335,0)</f>
        <v>0</v>
      </c>
      <c r="BI335" s="233">
        <f>IF(N335="nulová",J335,0)</f>
        <v>0</v>
      </c>
      <c r="BJ335" s="18" t="s">
        <v>84</v>
      </c>
      <c r="BK335" s="233">
        <f>ROUND(I335*H335,2)</f>
        <v>0</v>
      </c>
      <c r="BL335" s="18" t="s">
        <v>149</v>
      </c>
      <c r="BM335" s="232" t="s">
        <v>610</v>
      </c>
    </row>
    <row r="336" s="14" customFormat="1">
      <c r="A336" s="14"/>
      <c r="B336" s="245"/>
      <c r="C336" s="246"/>
      <c r="D336" s="236" t="s">
        <v>128</v>
      </c>
      <c r="E336" s="247" t="s">
        <v>1</v>
      </c>
      <c r="F336" s="248" t="s">
        <v>611</v>
      </c>
      <c r="G336" s="246"/>
      <c r="H336" s="249">
        <v>26</v>
      </c>
      <c r="I336" s="250"/>
      <c r="J336" s="246"/>
      <c r="K336" s="246"/>
      <c r="L336" s="251"/>
      <c r="M336" s="252"/>
      <c r="N336" s="253"/>
      <c r="O336" s="253"/>
      <c r="P336" s="253"/>
      <c r="Q336" s="253"/>
      <c r="R336" s="253"/>
      <c r="S336" s="253"/>
      <c r="T336" s="254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5" t="s">
        <v>128</v>
      </c>
      <c r="AU336" s="255" t="s">
        <v>86</v>
      </c>
      <c r="AV336" s="14" t="s">
        <v>86</v>
      </c>
      <c r="AW336" s="14" t="s">
        <v>32</v>
      </c>
      <c r="AX336" s="14" t="s">
        <v>84</v>
      </c>
      <c r="AY336" s="255" t="s">
        <v>119</v>
      </c>
    </row>
    <row r="337" s="2" customFormat="1" ht="16.5" customHeight="1">
      <c r="A337" s="39"/>
      <c r="B337" s="40"/>
      <c r="C337" s="220" t="s">
        <v>612</v>
      </c>
      <c r="D337" s="220" t="s">
        <v>122</v>
      </c>
      <c r="E337" s="221" t="s">
        <v>613</v>
      </c>
      <c r="F337" s="222" t="s">
        <v>614</v>
      </c>
      <c r="G337" s="223" t="s">
        <v>246</v>
      </c>
      <c r="H337" s="224">
        <v>0.19700000000000001</v>
      </c>
      <c r="I337" s="225"/>
      <c r="J337" s="226">
        <f>ROUND(I337*H337,2)</f>
        <v>0</v>
      </c>
      <c r="K337" s="227"/>
      <c r="L337" s="45"/>
      <c r="M337" s="228" t="s">
        <v>1</v>
      </c>
      <c r="N337" s="229" t="s">
        <v>41</v>
      </c>
      <c r="O337" s="92"/>
      <c r="P337" s="230">
        <f>O337*H337</f>
        <v>0</v>
      </c>
      <c r="Q337" s="230">
        <v>1.06277</v>
      </c>
      <c r="R337" s="230">
        <f>Q337*H337</f>
        <v>0.20936569000000002</v>
      </c>
      <c r="S337" s="230">
        <v>0</v>
      </c>
      <c r="T337" s="231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32" t="s">
        <v>149</v>
      </c>
      <c r="AT337" s="232" t="s">
        <v>122</v>
      </c>
      <c r="AU337" s="232" t="s">
        <v>86</v>
      </c>
      <c r="AY337" s="18" t="s">
        <v>119</v>
      </c>
      <c r="BE337" s="233">
        <f>IF(N337="základní",J337,0)</f>
        <v>0</v>
      </c>
      <c r="BF337" s="233">
        <f>IF(N337="snížená",J337,0)</f>
        <v>0</v>
      </c>
      <c r="BG337" s="233">
        <f>IF(N337="zákl. přenesená",J337,0)</f>
        <v>0</v>
      </c>
      <c r="BH337" s="233">
        <f>IF(N337="sníž. přenesená",J337,0)</f>
        <v>0</v>
      </c>
      <c r="BI337" s="233">
        <f>IF(N337="nulová",J337,0)</f>
        <v>0</v>
      </c>
      <c r="BJ337" s="18" t="s">
        <v>84</v>
      </c>
      <c r="BK337" s="233">
        <f>ROUND(I337*H337,2)</f>
        <v>0</v>
      </c>
      <c r="BL337" s="18" t="s">
        <v>149</v>
      </c>
      <c r="BM337" s="232" t="s">
        <v>615</v>
      </c>
    </row>
    <row r="338" s="13" customFormat="1">
      <c r="A338" s="13"/>
      <c r="B338" s="234"/>
      <c r="C338" s="235"/>
      <c r="D338" s="236" t="s">
        <v>128</v>
      </c>
      <c r="E338" s="237" t="s">
        <v>1</v>
      </c>
      <c r="F338" s="238" t="s">
        <v>616</v>
      </c>
      <c r="G338" s="235"/>
      <c r="H338" s="237" t="s">
        <v>1</v>
      </c>
      <c r="I338" s="239"/>
      <c r="J338" s="235"/>
      <c r="K338" s="235"/>
      <c r="L338" s="240"/>
      <c r="M338" s="241"/>
      <c r="N338" s="242"/>
      <c r="O338" s="242"/>
      <c r="P338" s="242"/>
      <c r="Q338" s="242"/>
      <c r="R338" s="242"/>
      <c r="S338" s="242"/>
      <c r="T338" s="24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4" t="s">
        <v>128</v>
      </c>
      <c r="AU338" s="244" t="s">
        <v>86</v>
      </c>
      <c r="AV338" s="13" t="s">
        <v>84</v>
      </c>
      <c r="AW338" s="13" t="s">
        <v>32</v>
      </c>
      <c r="AX338" s="13" t="s">
        <v>76</v>
      </c>
      <c r="AY338" s="244" t="s">
        <v>119</v>
      </c>
    </row>
    <row r="339" s="14" customFormat="1">
      <c r="A339" s="14"/>
      <c r="B339" s="245"/>
      <c r="C339" s="246"/>
      <c r="D339" s="236" t="s">
        <v>128</v>
      </c>
      <c r="E339" s="247" t="s">
        <v>1</v>
      </c>
      <c r="F339" s="248" t="s">
        <v>617</v>
      </c>
      <c r="G339" s="246"/>
      <c r="H339" s="249">
        <v>0.19700000000000001</v>
      </c>
      <c r="I339" s="250"/>
      <c r="J339" s="246"/>
      <c r="K339" s="246"/>
      <c r="L339" s="251"/>
      <c r="M339" s="252"/>
      <c r="N339" s="253"/>
      <c r="O339" s="253"/>
      <c r="P339" s="253"/>
      <c r="Q339" s="253"/>
      <c r="R339" s="253"/>
      <c r="S339" s="253"/>
      <c r="T339" s="254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5" t="s">
        <v>128</v>
      </c>
      <c r="AU339" s="255" t="s">
        <v>86</v>
      </c>
      <c r="AV339" s="14" t="s">
        <v>86</v>
      </c>
      <c r="AW339" s="14" t="s">
        <v>32</v>
      </c>
      <c r="AX339" s="14" t="s">
        <v>84</v>
      </c>
      <c r="AY339" s="255" t="s">
        <v>119</v>
      </c>
    </row>
    <row r="340" s="2" customFormat="1" ht="21.75" customHeight="1">
      <c r="A340" s="39"/>
      <c r="B340" s="40"/>
      <c r="C340" s="220" t="s">
        <v>618</v>
      </c>
      <c r="D340" s="220" t="s">
        <v>122</v>
      </c>
      <c r="E340" s="221" t="s">
        <v>619</v>
      </c>
      <c r="F340" s="222" t="s">
        <v>620</v>
      </c>
      <c r="G340" s="223" t="s">
        <v>273</v>
      </c>
      <c r="H340" s="224">
        <v>26</v>
      </c>
      <c r="I340" s="225"/>
      <c r="J340" s="226">
        <f>ROUND(I340*H340,2)</f>
        <v>0</v>
      </c>
      <c r="K340" s="227"/>
      <c r="L340" s="45"/>
      <c r="M340" s="228" t="s">
        <v>1</v>
      </c>
      <c r="N340" s="229" t="s">
        <v>41</v>
      </c>
      <c r="O340" s="92"/>
      <c r="P340" s="230">
        <f>O340*H340</f>
        <v>0</v>
      </c>
      <c r="Q340" s="230">
        <v>4.0000000000000003E-05</v>
      </c>
      <c r="R340" s="230">
        <f>Q340*H340</f>
        <v>0.0010400000000000001</v>
      </c>
      <c r="S340" s="230">
        <v>0</v>
      </c>
      <c r="T340" s="231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32" t="s">
        <v>149</v>
      </c>
      <c r="AT340" s="232" t="s">
        <v>122</v>
      </c>
      <c r="AU340" s="232" t="s">
        <v>86</v>
      </c>
      <c r="AY340" s="18" t="s">
        <v>119</v>
      </c>
      <c r="BE340" s="233">
        <f>IF(N340="základní",J340,0)</f>
        <v>0</v>
      </c>
      <c r="BF340" s="233">
        <f>IF(N340="snížená",J340,0)</f>
        <v>0</v>
      </c>
      <c r="BG340" s="233">
        <f>IF(N340="zákl. přenesená",J340,0)</f>
        <v>0</v>
      </c>
      <c r="BH340" s="233">
        <f>IF(N340="sníž. přenesená",J340,0)</f>
        <v>0</v>
      </c>
      <c r="BI340" s="233">
        <f>IF(N340="nulová",J340,0)</f>
        <v>0</v>
      </c>
      <c r="BJ340" s="18" t="s">
        <v>84</v>
      </c>
      <c r="BK340" s="233">
        <f>ROUND(I340*H340,2)</f>
        <v>0</v>
      </c>
      <c r="BL340" s="18" t="s">
        <v>149</v>
      </c>
      <c r="BM340" s="232" t="s">
        <v>621</v>
      </c>
    </row>
    <row r="341" s="14" customFormat="1">
      <c r="A341" s="14"/>
      <c r="B341" s="245"/>
      <c r="C341" s="246"/>
      <c r="D341" s="236" t="s">
        <v>128</v>
      </c>
      <c r="E341" s="247" t="s">
        <v>1</v>
      </c>
      <c r="F341" s="248" t="s">
        <v>361</v>
      </c>
      <c r="G341" s="246"/>
      <c r="H341" s="249">
        <v>26</v>
      </c>
      <c r="I341" s="250"/>
      <c r="J341" s="246"/>
      <c r="K341" s="246"/>
      <c r="L341" s="251"/>
      <c r="M341" s="252"/>
      <c r="N341" s="253"/>
      <c r="O341" s="253"/>
      <c r="P341" s="253"/>
      <c r="Q341" s="253"/>
      <c r="R341" s="253"/>
      <c r="S341" s="253"/>
      <c r="T341" s="254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5" t="s">
        <v>128</v>
      </c>
      <c r="AU341" s="255" t="s">
        <v>86</v>
      </c>
      <c r="AV341" s="14" t="s">
        <v>86</v>
      </c>
      <c r="AW341" s="14" t="s">
        <v>32</v>
      </c>
      <c r="AX341" s="14" t="s">
        <v>84</v>
      </c>
      <c r="AY341" s="255" t="s">
        <v>119</v>
      </c>
    </row>
    <row r="342" s="2" customFormat="1" ht="24.15" customHeight="1">
      <c r="A342" s="39"/>
      <c r="B342" s="40"/>
      <c r="C342" s="220" t="s">
        <v>622</v>
      </c>
      <c r="D342" s="220" t="s">
        <v>122</v>
      </c>
      <c r="E342" s="221" t="s">
        <v>623</v>
      </c>
      <c r="F342" s="222" t="s">
        <v>624</v>
      </c>
      <c r="G342" s="223" t="s">
        <v>273</v>
      </c>
      <c r="H342" s="224">
        <v>30</v>
      </c>
      <c r="I342" s="225"/>
      <c r="J342" s="226">
        <f>ROUND(I342*H342,2)</f>
        <v>0</v>
      </c>
      <c r="K342" s="227"/>
      <c r="L342" s="45"/>
      <c r="M342" s="228" t="s">
        <v>1</v>
      </c>
      <c r="N342" s="229" t="s">
        <v>41</v>
      </c>
      <c r="O342" s="92"/>
      <c r="P342" s="230">
        <f>O342*H342</f>
        <v>0</v>
      </c>
      <c r="Q342" s="230">
        <v>0.089219999999999994</v>
      </c>
      <c r="R342" s="230">
        <f>Q342*H342</f>
        <v>2.6765999999999996</v>
      </c>
      <c r="S342" s="230">
        <v>0</v>
      </c>
      <c r="T342" s="231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32" t="s">
        <v>149</v>
      </c>
      <c r="AT342" s="232" t="s">
        <v>122</v>
      </c>
      <c r="AU342" s="232" t="s">
        <v>86</v>
      </c>
      <c r="AY342" s="18" t="s">
        <v>119</v>
      </c>
      <c r="BE342" s="233">
        <f>IF(N342="základní",J342,0)</f>
        <v>0</v>
      </c>
      <c r="BF342" s="233">
        <f>IF(N342="snížená",J342,0)</f>
        <v>0</v>
      </c>
      <c r="BG342" s="233">
        <f>IF(N342="zákl. přenesená",J342,0)</f>
        <v>0</v>
      </c>
      <c r="BH342" s="233">
        <f>IF(N342="sníž. přenesená",J342,0)</f>
        <v>0</v>
      </c>
      <c r="BI342" s="233">
        <f>IF(N342="nulová",J342,0)</f>
        <v>0</v>
      </c>
      <c r="BJ342" s="18" t="s">
        <v>84</v>
      </c>
      <c r="BK342" s="233">
        <f>ROUND(I342*H342,2)</f>
        <v>0</v>
      </c>
      <c r="BL342" s="18" t="s">
        <v>149</v>
      </c>
      <c r="BM342" s="232" t="s">
        <v>625</v>
      </c>
    </row>
    <row r="343" s="13" customFormat="1">
      <c r="A343" s="13"/>
      <c r="B343" s="234"/>
      <c r="C343" s="235"/>
      <c r="D343" s="236" t="s">
        <v>128</v>
      </c>
      <c r="E343" s="237" t="s">
        <v>1</v>
      </c>
      <c r="F343" s="238" t="s">
        <v>626</v>
      </c>
      <c r="G343" s="235"/>
      <c r="H343" s="237" t="s">
        <v>1</v>
      </c>
      <c r="I343" s="239"/>
      <c r="J343" s="235"/>
      <c r="K343" s="235"/>
      <c r="L343" s="240"/>
      <c r="M343" s="241"/>
      <c r="N343" s="242"/>
      <c r="O343" s="242"/>
      <c r="P343" s="242"/>
      <c r="Q343" s="242"/>
      <c r="R343" s="242"/>
      <c r="S343" s="242"/>
      <c r="T343" s="24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4" t="s">
        <v>128</v>
      </c>
      <c r="AU343" s="244" t="s">
        <v>86</v>
      </c>
      <c r="AV343" s="13" t="s">
        <v>84</v>
      </c>
      <c r="AW343" s="13" t="s">
        <v>32</v>
      </c>
      <c r="AX343" s="13" t="s">
        <v>76</v>
      </c>
      <c r="AY343" s="244" t="s">
        <v>119</v>
      </c>
    </row>
    <row r="344" s="14" customFormat="1">
      <c r="A344" s="14"/>
      <c r="B344" s="245"/>
      <c r="C344" s="246"/>
      <c r="D344" s="236" t="s">
        <v>128</v>
      </c>
      <c r="E344" s="247" t="s">
        <v>1</v>
      </c>
      <c r="F344" s="248" t="s">
        <v>296</v>
      </c>
      <c r="G344" s="246"/>
      <c r="H344" s="249">
        <v>30</v>
      </c>
      <c r="I344" s="250"/>
      <c r="J344" s="246"/>
      <c r="K344" s="246"/>
      <c r="L344" s="251"/>
      <c r="M344" s="252"/>
      <c r="N344" s="253"/>
      <c r="O344" s="253"/>
      <c r="P344" s="253"/>
      <c r="Q344" s="253"/>
      <c r="R344" s="253"/>
      <c r="S344" s="253"/>
      <c r="T344" s="254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5" t="s">
        <v>128</v>
      </c>
      <c r="AU344" s="255" t="s">
        <v>86</v>
      </c>
      <c r="AV344" s="14" t="s">
        <v>86</v>
      </c>
      <c r="AW344" s="14" t="s">
        <v>32</v>
      </c>
      <c r="AX344" s="14" t="s">
        <v>84</v>
      </c>
      <c r="AY344" s="255" t="s">
        <v>119</v>
      </c>
    </row>
    <row r="345" s="2" customFormat="1" ht="37.8" customHeight="1">
      <c r="A345" s="39"/>
      <c r="B345" s="40"/>
      <c r="C345" s="220" t="s">
        <v>627</v>
      </c>
      <c r="D345" s="220" t="s">
        <v>122</v>
      </c>
      <c r="E345" s="221" t="s">
        <v>628</v>
      </c>
      <c r="F345" s="222" t="s">
        <v>629</v>
      </c>
      <c r="G345" s="223" t="s">
        <v>273</v>
      </c>
      <c r="H345" s="224">
        <v>46</v>
      </c>
      <c r="I345" s="225"/>
      <c r="J345" s="226">
        <f>ROUND(I345*H345,2)</f>
        <v>0</v>
      </c>
      <c r="K345" s="227"/>
      <c r="L345" s="45"/>
      <c r="M345" s="228" t="s">
        <v>1</v>
      </c>
      <c r="N345" s="229" t="s">
        <v>41</v>
      </c>
      <c r="O345" s="92"/>
      <c r="P345" s="230">
        <f>O345*H345</f>
        <v>0</v>
      </c>
      <c r="Q345" s="230">
        <v>0.098000000000000004</v>
      </c>
      <c r="R345" s="230">
        <f>Q345*H345</f>
        <v>4.508</v>
      </c>
      <c r="S345" s="230">
        <v>0</v>
      </c>
      <c r="T345" s="231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32" t="s">
        <v>149</v>
      </c>
      <c r="AT345" s="232" t="s">
        <v>122</v>
      </c>
      <c r="AU345" s="232" t="s">
        <v>86</v>
      </c>
      <c r="AY345" s="18" t="s">
        <v>119</v>
      </c>
      <c r="BE345" s="233">
        <f>IF(N345="základní",J345,0)</f>
        <v>0</v>
      </c>
      <c r="BF345" s="233">
        <f>IF(N345="snížená",J345,0)</f>
        <v>0</v>
      </c>
      <c r="BG345" s="233">
        <f>IF(N345="zákl. přenesená",J345,0)</f>
        <v>0</v>
      </c>
      <c r="BH345" s="233">
        <f>IF(N345="sníž. přenesená",J345,0)</f>
        <v>0</v>
      </c>
      <c r="BI345" s="233">
        <f>IF(N345="nulová",J345,0)</f>
        <v>0</v>
      </c>
      <c r="BJ345" s="18" t="s">
        <v>84</v>
      </c>
      <c r="BK345" s="233">
        <f>ROUND(I345*H345,2)</f>
        <v>0</v>
      </c>
      <c r="BL345" s="18" t="s">
        <v>149</v>
      </c>
      <c r="BM345" s="232" t="s">
        <v>630</v>
      </c>
    </row>
    <row r="346" s="14" customFormat="1">
      <c r="A346" s="14"/>
      <c r="B346" s="245"/>
      <c r="C346" s="246"/>
      <c r="D346" s="236" t="s">
        <v>128</v>
      </c>
      <c r="E346" s="247" t="s">
        <v>1</v>
      </c>
      <c r="F346" s="248" t="s">
        <v>631</v>
      </c>
      <c r="G346" s="246"/>
      <c r="H346" s="249">
        <v>46</v>
      </c>
      <c r="I346" s="250"/>
      <c r="J346" s="246"/>
      <c r="K346" s="246"/>
      <c r="L346" s="251"/>
      <c r="M346" s="252"/>
      <c r="N346" s="253"/>
      <c r="O346" s="253"/>
      <c r="P346" s="253"/>
      <c r="Q346" s="253"/>
      <c r="R346" s="253"/>
      <c r="S346" s="253"/>
      <c r="T346" s="254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5" t="s">
        <v>128</v>
      </c>
      <c r="AU346" s="255" t="s">
        <v>86</v>
      </c>
      <c r="AV346" s="14" t="s">
        <v>86</v>
      </c>
      <c r="AW346" s="14" t="s">
        <v>32</v>
      </c>
      <c r="AX346" s="14" t="s">
        <v>84</v>
      </c>
      <c r="AY346" s="255" t="s">
        <v>119</v>
      </c>
    </row>
    <row r="347" s="2" customFormat="1" ht="33" customHeight="1">
      <c r="A347" s="39"/>
      <c r="B347" s="40"/>
      <c r="C347" s="281" t="s">
        <v>632</v>
      </c>
      <c r="D347" s="281" t="s">
        <v>256</v>
      </c>
      <c r="E347" s="282" t="s">
        <v>633</v>
      </c>
      <c r="F347" s="283" t="s">
        <v>634</v>
      </c>
      <c r="G347" s="284" t="s">
        <v>302</v>
      </c>
      <c r="H347" s="285">
        <v>47.380000000000003</v>
      </c>
      <c r="I347" s="286"/>
      <c r="J347" s="287">
        <f>ROUND(I347*H347,2)</f>
        <v>0</v>
      </c>
      <c r="K347" s="288"/>
      <c r="L347" s="289"/>
      <c r="M347" s="290" t="s">
        <v>1</v>
      </c>
      <c r="N347" s="291" t="s">
        <v>41</v>
      </c>
      <c r="O347" s="92"/>
      <c r="P347" s="230">
        <f>O347*H347</f>
        <v>0</v>
      </c>
      <c r="Q347" s="230">
        <v>0.023</v>
      </c>
      <c r="R347" s="230">
        <f>Q347*H347</f>
        <v>1.0897399999999999</v>
      </c>
      <c r="S347" s="230">
        <v>0</v>
      </c>
      <c r="T347" s="231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32" t="s">
        <v>182</v>
      </c>
      <c r="AT347" s="232" t="s">
        <v>256</v>
      </c>
      <c r="AU347" s="232" t="s">
        <v>86</v>
      </c>
      <c r="AY347" s="18" t="s">
        <v>119</v>
      </c>
      <c r="BE347" s="233">
        <f>IF(N347="základní",J347,0)</f>
        <v>0</v>
      </c>
      <c r="BF347" s="233">
        <f>IF(N347="snížená",J347,0)</f>
        <v>0</v>
      </c>
      <c r="BG347" s="233">
        <f>IF(N347="zákl. přenesená",J347,0)</f>
        <v>0</v>
      </c>
      <c r="BH347" s="233">
        <f>IF(N347="sníž. přenesená",J347,0)</f>
        <v>0</v>
      </c>
      <c r="BI347" s="233">
        <f>IF(N347="nulová",J347,0)</f>
        <v>0</v>
      </c>
      <c r="BJ347" s="18" t="s">
        <v>84</v>
      </c>
      <c r="BK347" s="233">
        <f>ROUND(I347*H347,2)</f>
        <v>0</v>
      </c>
      <c r="BL347" s="18" t="s">
        <v>149</v>
      </c>
      <c r="BM347" s="232" t="s">
        <v>635</v>
      </c>
    </row>
    <row r="348" s="14" customFormat="1">
      <c r="A348" s="14"/>
      <c r="B348" s="245"/>
      <c r="C348" s="246"/>
      <c r="D348" s="236" t="s">
        <v>128</v>
      </c>
      <c r="E348" s="247" t="s">
        <v>1</v>
      </c>
      <c r="F348" s="248" t="s">
        <v>631</v>
      </c>
      <c r="G348" s="246"/>
      <c r="H348" s="249">
        <v>46</v>
      </c>
      <c r="I348" s="250"/>
      <c r="J348" s="246"/>
      <c r="K348" s="246"/>
      <c r="L348" s="251"/>
      <c r="M348" s="252"/>
      <c r="N348" s="253"/>
      <c r="O348" s="253"/>
      <c r="P348" s="253"/>
      <c r="Q348" s="253"/>
      <c r="R348" s="253"/>
      <c r="S348" s="253"/>
      <c r="T348" s="254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5" t="s">
        <v>128</v>
      </c>
      <c r="AU348" s="255" t="s">
        <v>86</v>
      </c>
      <c r="AV348" s="14" t="s">
        <v>86</v>
      </c>
      <c r="AW348" s="14" t="s">
        <v>32</v>
      </c>
      <c r="AX348" s="14" t="s">
        <v>84</v>
      </c>
      <c r="AY348" s="255" t="s">
        <v>119</v>
      </c>
    </row>
    <row r="349" s="14" customFormat="1">
      <c r="A349" s="14"/>
      <c r="B349" s="245"/>
      <c r="C349" s="246"/>
      <c r="D349" s="236" t="s">
        <v>128</v>
      </c>
      <c r="E349" s="246"/>
      <c r="F349" s="248" t="s">
        <v>636</v>
      </c>
      <c r="G349" s="246"/>
      <c r="H349" s="249">
        <v>47.380000000000003</v>
      </c>
      <c r="I349" s="250"/>
      <c r="J349" s="246"/>
      <c r="K349" s="246"/>
      <c r="L349" s="251"/>
      <c r="M349" s="252"/>
      <c r="N349" s="253"/>
      <c r="O349" s="253"/>
      <c r="P349" s="253"/>
      <c r="Q349" s="253"/>
      <c r="R349" s="253"/>
      <c r="S349" s="253"/>
      <c r="T349" s="254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5" t="s">
        <v>128</v>
      </c>
      <c r="AU349" s="255" t="s">
        <v>86</v>
      </c>
      <c r="AV349" s="14" t="s">
        <v>86</v>
      </c>
      <c r="AW349" s="14" t="s">
        <v>4</v>
      </c>
      <c r="AX349" s="14" t="s">
        <v>84</v>
      </c>
      <c r="AY349" s="255" t="s">
        <v>119</v>
      </c>
    </row>
    <row r="350" s="2" customFormat="1" ht="37.8" customHeight="1">
      <c r="A350" s="39"/>
      <c r="B350" s="40"/>
      <c r="C350" s="220" t="s">
        <v>637</v>
      </c>
      <c r="D350" s="220" t="s">
        <v>122</v>
      </c>
      <c r="E350" s="221" t="s">
        <v>638</v>
      </c>
      <c r="F350" s="222" t="s">
        <v>639</v>
      </c>
      <c r="G350" s="223" t="s">
        <v>273</v>
      </c>
      <c r="H350" s="224">
        <v>4.5999999999999996</v>
      </c>
      <c r="I350" s="225"/>
      <c r="J350" s="226">
        <f>ROUND(I350*H350,2)</f>
        <v>0</v>
      </c>
      <c r="K350" s="227"/>
      <c r="L350" s="45"/>
      <c r="M350" s="228" t="s">
        <v>1</v>
      </c>
      <c r="N350" s="229" t="s">
        <v>41</v>
      </c>
      <c r="O350" s="92"/>
      <c r="P350" s="230">
        <f>O350*H350</f>
        <v>0</v>
      </c>
      <c r="Q350" s="230">
        <v>0</v>
      </c>
      <c r="R350" s="230">
        <f>Q350*H350</f>
        <v>0</v>
      </c>
      <c r="S350" s="230">
        <v>0</v>
      </c>
      <c r="T350" s="231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32" t="s">
        <v>149</v>
      </c>
      <c r="AT350" s="232" t="s">
        <v>122</v>
      </c>
      <c r="AU350" s="232" t="s">
        <v>86</v>
      </c>
      <c r="AY350" s="18" t="s">
        <v>119</v>
      </c>
      <c r="BE350" s="233">
        <f>IF(N350="základní",J350,0)</f>
        <v>0</v>
      </c>
      <c r="BF350" s="233">
        <f>IF(N350="snížená",J350,0)</f>
        <v>0</v>
      </c>
      <c r="BG350" s="233">
        <f>IF(N350="zákl. přenesená",J350,0)</f>
        <v>0</v>
      </c>
      <c r="BH350" s="233">
        <f>IF(N350="sníž. přenesená",J350,0)</f>
        <v>0</v>
      </c>
      <c r="BI350" s="233">
        <f>IF(N350="nulová",J350,0)</f>
        <v>0</v>
      </c>
      <c r="BJ350" s="18" t="s">
        <v>84</v>
      </c>
      <c r="BK350" s="233">
        <f>ROUND(I350*H350,2)</f>
        <v>0</v>
      </c>
      <c r="BL350" s="18" t="s">
        <v>149</v>
      </c>
      <c r="BM350" s="232" t="s">
        <v>640</v>
      </c>
    </row>
    <row r="351" s="14" customFormat="1">
      <c r="A351" s="14"/>
      <c r="B351" s="245"/>
      <c r="C351" s="246"/>
      <c r="D351" s="236" t="s">
        <v>128</v>
      </c>
      <c r="E351" s="247" t="s">
        <v>1</v>
      </c>
      <c r="F351" s="248" t="s">
        <v>641</v>
      </c>
      <c r="G351" s="246"/>
      <c r="H351" s="249">
        <v>4.5999999999999996</v>
      </c>
      <c r="I351" s="250"/>
      <c r="J351" s="246"/>
      <c r="K351" s="246"/>
      <c r="L351" s="251"/>
      <c r="M351" s="252"/>
      <c r="N351" s="253"/>
      <c r="O351" s="253"/>
      <c r="P351" s="253"/>
      <c r="Q351" s="253"/>
      <c r="R351" s="253"/>
      <c r="S351" s="253"/>
      <c r="T351" s="254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5" t="s">
        <v>128</v>
      </c>
      <c r="AU351" s="255" t="s">
        <v>86</v>
      </c>
      <c r="AV351" s="14" t="s">
        <v>86</v>
      </c>
      <c r="AW351" s="14" t="s">
        <v>32</v>
      </c>
      <c r="AX351" s="14" t="s">
        <v>84</v>
      </c>
      <c r="AY351" s="255" t="s">
        <v>119</v>
      </c>
    </row>
    <row r="352" s="2" customFormat="1" ht="16.5" customHeight="1">
      <c r="A352" s="39"/>
      <c r="B352" s="40"/>
      <c r="C352" s="281" t="s">
        <v>642</v>
      </c>
      <c r="D352" s="281" t="s">
        <v>256</v>
      </c>
      <c r="E352" s="282" t="s">
        <v>450</v>
      </c>
      <c r="F352" s="283" t="s">
        <v>451</v>
      </c>
      <c r="G352" s="284" t="s">
        <v>441</v>
      </c>
      <c r="H352" s="285">
        <v>0.091999999999999998</v>
      </c>
      <c r="I352" s="286"/>
      <c r="J352" s="287">
        <f>ROUND(I352*H352,2)</f>
        <v>0</v>
      </c>
      <c r="K352" s="288"/>
      <c r="L352" s="289"/>
      <c r="M352" s="290" t="s">
        <v>1</v>
      </c>
      <c r="N352" s="291" t="s">
        <v>41</v>
      </c>
      <c r="O352" s="92"/>
      <c r="P352" s="230">
        <f>O352*H352</f>
        <v>0</v>
      </c>
      <c r="Q352" s="230">
        <v>0.001</v>
      </c>
      <c r="R352" s="230">
        <f>Q352*H352</f>
        <v>9.2E-05</v>
      </c>
      <c r="S352" s="230">
        <v>0</v>
      </c>
      <c r="T352" s="231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32" t="s">
        <v>182</v>
      </c>
      <c r="AT352" s="232" t="s">
        <v>256</v>
      </c>
      <c r="AU352" s="232" t="s">
        <v>86</v>
      </c>
      <c r="AY352" s="18" t="s">
        <v>119</v>
      </c>
      <c r="BE352" s="233">
        <f>IF(N352="základní",J352,0)</f>
        <v>0</v>
      </c>
      <c r="BF352" s="233">
        <f>IF(N352="snížená",J352,0)</f>
        <v>0</v>
      </c>
      <c r="BG352" s="233">
        <f>IF(N352="zákl. přenesená",J352,0)</f>
        <v>0</v>
      </c>
      <c r="BH352" s="233">
        <f>IF(N352="sníž. přenesená",J352,0)</f>
        <v>0</v>
      </c>
      <c r="BI352" s="233">
        <f>IF(N352="nulová",J352,0)</f>
        <v>0</v>
      </c>
      <c r="BJ352" s="18" t="s">
        <v>84</v>
      </c>
      <c r="BK352" s="233">
        <f>ROUND(I352*H352,2)</f>
        <v>0</v>
      </c>
      <c r="BL352" s="18" t="s">
        <v>149</v>
      </c>
      <c r="BM352" s="232" t="s">
        <v>643</v>
      </c>
    </row>
    <row r="353" s="14" customFormat="1">
      <c r="A353" s="14"/>
      <c r="B353" s="245"/>
      <c r="C353" s="246"/>
      <c r="D353" s="236" t="s">
        <v>128</v>
      </c>
      <c r="E353" s="247" t="s">
        <v>1</v>
      </c>
      <c r="F353" s="248" t="s">
        <v>644</v>
      </c>
      <c r="G353" s="246"/>
      <c r="H353" s="249">
        <v>4.5999999999999996</v>
      </c>
      <c r="I353" s="250"/>
      <c r="J353" s="246"/>
      <c r="K353" s="246"/>
      <c r="L353" s="251"/>
      <c r="M353" s="252"/>
      <c r="N353" s="253"/>
      <c r="O353" s="253"/>
      <c r="P353" s="253"/>
      <c r="Q353" s="253"/>
      <c r="R353" s="253"/>
      <c r="S353" s="253"/>
      <c r="T353" s="254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5" t="s">
        <v>128</v>
      </c>
      <c r="AU353" s="255" t="s">
        <v>86</v>
      </c>
      <c r="AV353" s="14" t="s">
        <v>86</v>
      </c>
      <c r="AW353" s="14" t="s">
        <v>32</v>
      </c>
      <c r="AX353" s="14" t="s">
        <v>84</v>
      </c>
      <c r="AY353" s="255" t="s">
        <v>119</v>
      </c>
    </row>
    <row r="354" s="14" customFormat="1">
      <c r="A354" s="14"/>
      <c r="B354" s="245"/>
      <c r="C354" s="246"/>
      <c r="D354" s="236" t="s">
        <v>128</v>
      </c>
      <c r="E354" s="246"/>
      <c r="F354" s="248" t="s">
        <v>645</v>
      </c>
      <c r="G354" s="246"/>
      <c r="H354" s="249">
        <v>0.091999999999999998</v>
      </c>
      <c r="I354" s="250"/>
      <c r="J354" s="246"/>
      <c r="K354" s="246"/>
      <c r="L354" s="251"/>
      <c r="M354" s="252"/>
      <c r="N354" s="253"/>
      <c r="O354" s="253"/>
      <c r="P354" s="253"/>
      <c r="Q354" s="253"/>
      <c r="R354" s="253"/>
      <c r="S354" s="253"/>
      <c r="T354" s="254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5" t="s">
        <v>128</v>
      </c>
      <c r="AU354" s="255" t="s">
        <v>86</v>
      </c>
      <c r="AV354" s="14" t="s">
        <v>86</v>
      </c>
      <c r="AW354" s="14" t="s">
        <v>4</v>
      </c>
      <c r="AX354" s="14" t="s">
        <v>84</v>
      </c>
      <c r="AY354" s="255" t="s">
        <v>119</v>
      </c>
    </row>
    <row r="355" s="12" customFormat="1" ht="22.8" customHeight="1">
      <c r="A355" s="12"/>
      <c r="B355" s="204"/>
      <c r="C355" s="205"/>
      <c r="D355" s="206" t="s">
        <v>75</v>
      </c>
      <c r="E355" s="218" t="s">
        <v>182</v>
      </c>
      <c r="F355" s="218" t="s">
        <v>646</v>
      </c>
      <c r="G355" s="205"/>
      <c r="H355" s="205"/>
      <c r="I355" s="208"/>
      <c r="J355" s="219">
        <f>BK355</f>
        <v>0</v>
      </c>
      <c r="K355" s="205"/>
      <c r="L355" s="210"/>
      <c r="M355" s="211"/>
      <c r="N355" s="212"/>
      <c r="O355" s="212"/>
      <c r="P355" s="213">
        <f>SUM(P356:P373)</f>
        <v>0</v>
      </c>
      <c r="Q355" s="212"/>
      <c r="R355" s="213">
        <f>SUM(R356:R373)</f>
        <v>0.079841250000000002</v>
      </c>
      <c r="S355" s="212"/>
      <c r="T355" s="214">
        <f>SUM(T356:T373)</f>
        <v>0</v>
      </c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R355" s="215" t="s">
        <v>84</v>
      </c>
      <c r="AT355" s="216" t="s">
        <v>75</v>
      </c>
      <c r="AU355" s="216" t="s">
        <v>84</v>
      </c>
      <c r="AY355" s="215" t="s">
        <v>119</v>
      </c>
      <c r="BK355" s="217">
        <f>SUM(BK356:BK373)</f>
        <v>0</v>
      </c>
    </row>
    <row r="356" s="2" customFormat="1" ht="24.15" customHeight="1">
      <c r="A356" s="39"/>
      <c r="B356" s="40"/>
      <c r="C356" s="220" t="s">
        <v>647</v>
      </c>
      <c r="D356" s="220" t="s">
        <v>122</v>
      </c>
      <c r="E356" s="221" t="s">
        <v>648</v>
      </c>
      <c r="F356" s="222" t="s">
        <v>649</v>
      </c>
      <c r="G356" s="223" t="s">
        <v>335</v>
      </c>
      <c r="H356" s="224">
        <v>25</v>
      </c>
      <c r="I356" s="225"/>
      <c r="J356" s="226">
        <f>ROUND(I356*H356,2)</f>
        <v>0</v>
      </c>
      <c r="K356" s="227"/>
      <c r="L356" s="45"/>
      <c r="M356" s="228" t="s">
        <v>1</v>
      </c>
      <c r="N356" s="229" t="s">
        <v>41</v>
      </c>
      <c r="O356" s="92"/>
      <c r="P356" s="230">
        <f>O356*H356</f>
        <v>0</v>
      </c>
      <c r="Q356" s="230">
        <v>0</v>
      </c>
      <c r="R356" s="230">
        <f>Q356*H356</f>
        <v>0</v>
      </c>
      <c r="S356" s="230">
        <v>0</v>
      </c>
      <c r="T356" s="231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32" t="s">
        <v>149</v>
      </c>
      <c r="AT356" s="232" t="s">
        <v>122</v>
      </c>
      <c r="AU356" s="232" t="s">
        <v>86</v>
      </c>
      <c r="AY356" s="18" t="s">
        <v>119</v>
      </c>
      <c r="BE356" s="233">
        <f>IF(N356="základní",J356,0)</f>
        <v>0</v>
      </c>
      <c r="BF356" s="233">
        <f>IF(N356="snížená",J356,0)</f>
        <v>0</v>
      </c>
      <c r="BG356" s="233">
        <f>IF(N356="zákl. přenesená",J356,0)</f>
        <v>0</v>
      </c>
      <c r="BH356" s="233">
        <f>IF(N356="sníž. přenesená",J356,0)</f>
        <v>0</v>
      </c>
      <c r="BI356" s="233">
        <f>IF(N356="nulová",J356,0)</f>
        <v>0</v>
      </c>
      <c r="BJ356" s="18" t="s">
        <v>84</v>
      </c>
      <c r="BK356" s="233">
        <f>ROUND(I356*H356,2)</f>
        <v>0</v>
      </c>
      <c r="BL356" s="18" t="s">
        <v>149</v>
      </c>
      <c r="BM356" s="232" t="s">
        <v>650</v>
      </c>
    </row>
    <row r="357" s="14" customFormat="1">
      <c r="A357" s="14"/>
      <c r="B357" s="245"/>
      <c r="C357" s="246"/>
      <c r="D357" s="236" t="s">
        <v>128</v>
      </c>
      <c r="E357" s="247" t="s">
        <v>1</v>
      </c>
      <c r="F357" s="248" t="s">
        <v>356</v>
      </c>
      <c r="G357" s="246"/>
      <c r="H357" s="249">
        <v>25</v>
      </c>
      <c r="I357" s="250"/>
      <c r="J357" s="246"/>
      <c r="K357" s="246"/>
      <c r="L357" s="251"/>
      <c r="M357" s="252"/>
      <c r="N357" s="253"/>
      <c r="O357" s="253"/>
      <c r="P357" s="253"/>
      <c r="Q357" s="253"/>
      <c r="R357" s="253"/>
      <c r="S357" s="253"/>
      <c r="T357" s="254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5" t="s">
        <v>128</v>
      </c>
      <c r="AU357" s="255" t="s">
        <v>86</v>
      </c>
      <c r="AV357" s="14" t="s">
        <v>86</v>
      </c>
      <c r="AW357" s="14" t="s">
        <v>32</v>
      </c>
      <c r="AX357" s="14" t="s">
        <v>84</v>
      </c>
      <c r="AY357" s="255" t="s">
        <v>119</v>
      </c>
    </row>
    <row r="358" s="2" customFormat="1" ht="24.15" customHeight="1">
      <c r="A358" s="39"/>
      <c r="B358" s="40"/>
      <c r="C358" s="281" t="s">
        <v>651</v>
      </c>
      <c r="D358" s="281" t="s">
        <v>256</v>
      </c>
      <c r="E358" s="282" t="s">
        <v>652</v>
      </c>
      <c r="F358" s="283" t="s">
        <v>653</v>
      </c>
      <c r="G358" s="284" t="s">
        <v>335</v>
      </c>
      <c r="H358" s="285">
        <v>25.375</v>
      </c>
      <c r="I358" s="286"/>
      <c r="J358" s="287">
        <f>ROUND(I358*H358,2)</f>
        <v>0</v>
      </c>
      <c r="K358" s="288"/>
      <c r="L358" s="289"/>
      <c r="M358" s="290" t="s">
        <v>1</v>
      </c>
      <c r="N358" s="291" t="s">
        <v>41</v>
      </c>
      <c r="O358" s="92"/>
      <c r="P358" s="230">
        <f>O358*H358</f>
        <v>0</v>
      </c>
      <c r="Q358" s="230">
        <v>0.00027</v>
      </c>
      <c r="R358" s="230">
        <f>Q358*H358</f>
        <v>0.0068512499999999997</v>
      </c>
      <c r="S358" s="230">
        <v>0</v>
      </c>
      <c r="T358" s="231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32" t="s">
        <v>182</v>
      </c>
      <c r="AT358" s="232" t="s">
        <v>256</v>
      </c>
      <c r="AU358" s="232" t="s">
        <v>86</v>
      </c>
      <c r="AY358" s="18" t="s">
        <v>119</v>
      </c>
      <c r="BE358" s="233">
        <f>IF(N358="základní",J358,0)</f>
        <v>0</v>
      </c>
      <c r="BF358" s="233">
        <f>IF(N358="snížená",J358,0)</f>
        <v>0</v>
      </c>
      <c r="BG358" s="233">
        <f>IF(N358="zákl. přenesená",J358,0)</f>
        <v>0</v>
      </c>
      <c r="BH358" s="233">
        <f>IF(N358="sníž. přenesená",J358,0)</f>
        <v>0</v>
      </c>
      <c r="BI358" s="233">
        <f>IF(N358="nulová",J358,0)</f>
        <v>0</v>
      </c>
      <c r="BJ358" s="18" t="s">
        <v>84</v>
      </c>
      <c r="BK358" s="233">
        <f>ROUND(I358*H358,2)</f>
        <v>0</v>
      </c>
      <c r="BL358" s="18" t="s">
        <v>149</v>
      </c>
      <c r="BM358" s="232" t="s">
        <v>654</v>
      </c>
    </row>
    <row r="359" s="14" customFormat="1">
      <c r="A359" s="14"/>
      <c r="B359" s="245"/>
      <c r="C359" s="246"/>
      <c r="D359" s="236" t="s">
        <v>128</v>
      </c>
      <c r="E359" s="247" t="s">
        <v>1</v>
      </c>
      <c r="F359" s="248" t="s">
        <v>655</v>
      </c>
      <c r="G359" s="246"/>
      <c r="H359" s="249">
        <v>25</v>
      </c>
      <c r="I359" s="250"/>
      <c r="J359" s="246"/>
      <c r="K359" s="246"/>
      <c r="L359" s="251"/>
      <c r="M359" s="252"/>
      <c r="N359" s="253"/>
      <c r="O359" s="253"/>
      <c r="P359" s="253"/>
      <c r="Q359" s="253"/>
      <c r="R359" s="253"/>
      <c r="S359" s="253"/>
      <c r="T359" s="254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5" t="s">
        <v>128</v>
      </c>
      <c r="AU359" s="255" t="s">
        <v>86</v>
      </c>
      <c r="AV359" s="14" t="s">
        <v>86</v>
      </c>
      <c r="AW359" s="14" t="s">
        <v>32</v>
      </c>
      <c r="AX359" s="14" t="s">
        <v>84</v>
      </c>
      <c r="AY359" s="255" t="s">
        <v>119</v>
      </c>
    </row>
    <row r="360" s="14" customFormat="1">
      <c r="A360" s="14"/>
      <c r="B360" s="245"/>
      <c r="C360" s="246"/>
      <c r="D360" s="236" t="s">
        <v>128</v>
      </c>
      <c r="E360" s="246"/>
      <c r="F360" s="248" t="s">
        <v>656</v>
      </c>
      <c r="G360" s="246"/>
      <c r="H360" s="249">
        <v>25.375</v>
      </c>
      <c r="I360" s="250"/>
      <c r="J360" s="246"/>
      <c r="K360" s="246"/>
      <c r="L360" s="251"/>
      <c r="M360" s="252"/>
      <c r="N360" s="253"/>
      <c r="O360" s="253"/>
      <c r="P360" s="253"/>
      <c r="Q360" s="253"/>
      <c r="R360" s="253"/>
      <c r="S360" s="253"/>
      <c r="T360" s="254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5" t="s">
        <v>128</v>
      </c>
      <c r="AU360" s="255" t="s">
        <v>86</v>
      </c>
      <c r="AV360" s="14" t="s">
        <v>86</v>
      </c>
      <c r="AW360" s="14" t="s">
        <v>4</v>
      </c>
      <c r="AX360" s="14" t="s">
        <v>84</v>
      </c>
      <c r="AY360" s="255" t="s">
        <v>119</v>
      </c>
    </row>
    <row r="361" s="2" customFormat="1" ht="21.75" customHeight="1">
      <c r="A361" s="39"/>
      <c r="B361" s="40"/>
      <c r="C361" s="220" t="s">
        <v>657</v>
      </c>
      <c r="D361" s="220" t="s">
        <v>122</v>
      </c>
      <c r="E361" s="221" t="s">
        <v>658</v>
      </c>
      <c r="F361" s="222" t="s">
        <v>659</v>
      </c>
      <c r="G361" s="223" t="s">
        <v>302</v>
      </c>
      <c r="H361" s="224">
        <v>1</v>
      </c>
      <c r="I361" s="225"/>
      <c r="J361" s="226">
        <f>ROUND(I361*H361,2)</f>
        <v>0</v>
      </c>
      <c r="K361" s="227"/>
      <c r="L361" s="45"/>
      <c r="M361" s="228" t="s">
        <v>1</v>
      </c>
      <c r="N361" s="229" t="s">
        <v>41</v>
      </c>
      <c r="O361" s="92"/>
      <c r="P361" s="230">
        <f>O361*H361</f>
        <v>0</v>
      </c>
      <c r="Q361" s="230">
        <v>0.00038000000000000002</v>
      </c>
      <c r="R361" s="230">
        <f>Q361*H361</f>
        <v>0.00038000000000000002</v>
      </c>
      <c r="S361" s="230">
        <v>0</v>
      </c>
      <c r="T361" s="231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32" t="s">
        <v>149</v>
      </c>
      <c r="AT361" s="232" t="s">
        <v>122</v>
      </c>
      <c r="AU361" s="232" t="s">
        <v>86</v>
      </c>
      <c r="AY361" s="18" t="s">
        <v>119</v>
      </c>
      <c r="BE361" s="233">
        <f>IF(N361="základní",J361,0)</f>
        <v>0</v>
      </c>
      <c r="BF361" s="233">
        <f>IF(N361="snížená",J361,0)</f>
        <v>0</v>
      </c>
      <c r="BG361" s="233">
        <f>IF(N361="zákl. přenesená",J361,0)</f>
        <v>0</v>
      </c>
      <c r="BH361" s="233">
        <f>IF(N361="sníž. přenesená",J361,0)</f>
        <v>0</v>
      </c>
      <c r="BI361" s="233">
        <f>IF(N361="nulová",J361,0)</f>
        <v>0</v>
      </c>
      <c r="BJ361" s="18" t="s">
        <v>84</v>
      </c>
      <c r="BK361" s="233">
        <f>ROUND(I361*H361,2)</f>
        <v>0</v>
      </c>
      <c r="BL361" s="18" t="s">
        <v>149</v>
      </c>
      <c r="BM361" s="232" t="s">
        <v>660</v>
      </c>
    </row>
    <row r="362" s="13" customFormat="1">
      <c r="A362" s="13"/>
      <c r="B362" s="234"/>
      <c r="C362" s="235"/>
      <c r="D362" s="236" t="s">
        <v>128</v>
      </c>
      <c r="E362" s="237" t="s">
        <v>1</v>
      </c>
      <c r="F362" s="238" t="s">
        <v>661</v>
      </c>
      <c r="G362" s="235"/>
      <c r="H362" s="237" t="s">
        <v>1</v>
      </c>
      <c r="I362" s="239"/>
      <c r="J362" s="235"/>
      <c r="K362" s="235"/>
      <c r="L362" s="240"/>
      <c r="M362" s="241"/>
      <c r="N362" s="242"/>
      <c r="O362" s="242"/>
      <c r="P362" s="242"/>
      <c r="Q362" s="242"/>
      <c r="R362" s="242"/>
      <c r="S362" s="242"/>
      <c r="T362" s="24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4" t="s">
        <v>128</v>
      </c>
      <c r="AU362" s="244" t="s">
        <v>86</v>
      </c>
      <c r="AV362" s="13" t="s">
        <v>84</v>
      </c>
      <c r="AW362" s="13" t="s">
        <v>32</v>
      </c>
      <c r="AX362" s="13" t="s">
        <v>76</v>
      </c>
      <c r="AY362" s="244" t="s">
        <v>119</v>
      </c>
    </row>
    <row r="363" s="13" customFormat="1">
      <c r="A363" s="13"/>
      <c r="B363" s="234"/>
      <c r="C363" s="235"/>
      <c r="D363" s="236" t="s">
        <v>128</v>
      </c>
      <c r="E363" s="237" t="s">
        <v>1</v>
      </c>
      <c r="F363" s="238" t="s">
        <v>662</v>
      </c>
      <c r="G363" s="235"/>
      <c r="H363" s="237" t="s">
        <v>1</v>
      </c>
      <c r="I363" s="239"/>
      <c r="J363" s="235"/>
      <c r="K363" s="235"/>
      <c r="L363" s="240"/>
      <c r="M363" s="241"/>
      <c r="N363" s="242"/>
      <c r="O363" s="242"/>
      <c r="P363" s="242"/>
      <c r="Q363" s="242"/>
      <c r="R363" s="242"/>
      <c r="S363" s="242"/>
      <c r="T363" s="24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4" t="s">
        <v>128</v>
      </c>
      <c r="AU363" s="244" t="s">
        <v>86</v>
      </c>
      <c r="AV363" s="13" t="s">
        <v>84</v>
      </c>
      <c r="AW363" s="13" t="s">
        <v>32</v>
      </c>
      <c r="AX363" s="13" t="s">
        <v>76</v>
      </c>
      <c r="AY363" s="244" t="s">
        <v>119</v>
      </c>
    </row>
    <row r="364" s="13" customFormat="1">
      <c r="A364" s="13"/>
      <c r="B364" s="234"/>
      <c r="C364" s="235"/>
      <c r="D364" s="236" t="s">
        <v>128</v>
      </c>
      <c r="E364" s="237" t="s">
        <v>1</v>
      </c>
      <c r="F364" s="238" t="s">
        <v>663</v>
      </c>
      <c r="G364" s="235"/>
      <c r="H364" s="237" t="s">
        <v>1</v>
      </c>
      <c r="I364" s="239"/>
      <c r="J364" s="235"/>
      <c r="K364" s="235"/>
      <c r="L364" s="240"/>
      <c r="M364" s="241"/>
      <c r="N364" s="242"/>
      <c r="O364" s="242"/>
      <c r="P364" s="242"/>
      <c r="Q364" s="242"/>
      <c r="R364" s="242"/>
      <c r="S364" s="242"/>
      <c r="T364" s="24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4" t="s">
        <v>128</v>
      </c>
      <c r="AU364" s="244" t="s">
        <v>86</v>
      </c>
      <c r="AV364" s="13" t="s">
        <v>84</v>
      </c>
      <c r="AW364" s="13" t="s">
        <v>32</v>
      </c>
      <c r="AX364" s="13" t="s">
        <v>76</v>
      </c>
      <c r="AY364" s="244" t="s">
        <v>119</v>
      </c>
    </row>
    <row r="365" s="13" customFormat="1">
      <c r="A365" s="13"/>
      <c r="B365" s="234"/>
      <c r="C365" s="235"/>
      <c r="D365" s="236" t="s">
        <v>128</v>
      </c>
      <c r="E365" s="237" t="s">
        <v>1</v>
      </c>
      <c r="F365" s="238" t="s">
        <v>664</v>
      </c>
      <c r="G365" s="235"/>
      <c r="H365" s="237" t="s">
        <v>1</v>
      </c>
      <c r="I365" s="239"/>
      <c r="J365" s="235"/>
      <c r="K365" s="235"/>
      <c r="L365" s="240"/>
      <c r="M365" s="241"/>
      <c r="N365" s="242"/>
      <c r="O365" s="242"/>
      <c r="P365" s="242"/>
      <c r="Q365" s="242"/>
      <c r="R365" s="242"/>
      <c r="S365" s="242"/>
      <c r="T365" s="24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4" t="s">
        <v>128</v>
      </c>
      <c r="AU365" s="244" t="s">
        <v>86</v>
      </c>
      <c r="AV365" s="13" t="s">
        <v>84</v>
      </c>
      <c r="AW365" s="13" t="s">
        <v>32</v>
      </c>
      <c r="AX365" s="13" t="s">
        <v>76</v>
      </c>
      <c r="AY365" s="244" t="s">
        <v>119</v>
      </c>
    </row>
    <row r="366" s="14" customFormat="1">
      <c r="A366" s="14"/>
      <c r="B366" s="245"/>
      <c r="C366" s="246"/>
      <c r="D366" s="236" t="s">
        <v>128</v>
      </c>
      <c r="E366" s="247" t="s">
        <v>1</v>
      </c>
      <c r="F366" s="248" t="s">
        <v>166</v>
      </c>
      <c r="G366" s="246"/>
      <c r="H366" s="249">
        <v>1</v>
      </c>
      <c r="I366" s="250"/>
      <c r="J366" s="246"/>
      <c r="K366" s="246"/>
      <c r="L366" s="251"/>
      <c r="M366" s="252"/>
      <c r="N366" s="253"/>
      <c r="O366" s="253"/>
      <c r="P366" s="253"/>
      <c r="Q366" s="253"/>
      <c r="R366" s="253"/>
      <c r="S366" s="253"/>
      <c r="T366" s="254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5" t="s">
        <v>128</v>
      </c>
      <c r="AU366" s="255" t="s">
        <v>86</v>
      </c>
      <c r="AV366" s="14" t="s">
        <v>86</v>
      </c>
      <c r="AW366" s="14" t="s">
        <v>32</v>
      </c>
      <c r="AX366" s="14" t="s">
        <v>84</v>
      </c>
      <c r="AY366" s="255" t="s">
        <v>119</v>
      </c>
    </row>
    <row r="367" s="2" customFormat="1" ht="24.15" customHeight="1">
      <c r="A367" s="39"/>
      <c r="B367" s="40"/>
      <c r="C367" s="220" t="s">
        <v>665</v>
      </c>
      <c r="D367" s="220" t="s">
        <v>122</v>
      </c>
      <c r="E367" s="221" t="s">
        <v>666</v>
      </c>
      <c r="F367" s="222" t="s">
        <v>667</v>
      </c>
      <c r="G367" s="223" t="s">
        <v>302</v>
      </c>
      <c r="H367" s="224">
        <v>1</v>
      </c>
      <c r="I367" s="225"/>
      <c r="J367" s="226">
        <f>ROUND(I367*H367,2)</f>
        <v>0</v>
      </c>
      <c r="K367" s="227"/>
      <c r="L367" s="45"/>
      <c r="M367" s="228" t="s">
        <v>1</v>
      </c>
      <c r="N367" s="229" t="s">
        <v>41</v>
      </c>
      <c r="O367" s="92"/>
      <c r="P367" s="230">
        <f>O367*H367</f>
        <v>0</v>
      </c>
      <c r="Q367" s="230">
        <v>0.0013600000000000001</v>
      </c>
      <c r="R367" s="230">
        <f>Q367*H367</f>
        <v>0.0013600000000000001</v>
      </c>
      <c r="S367" s="230">
        <v>0</v>
      </c>
      <c r="T367" s="231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32" t="s">
        <v>149</v>
      </c>
      <c r="AT367" s="232" t="s">
        <v>122</v>
      </c>
      <c r="AU367" s="232" t="s">
        <v>86</v>
      </c>
      <c r="AY367" s="18" t="s">
        <v>119</v>
      </c>
      <c r="BE367" s="233">
        <f>IF(N367="základní",J367,0)</f>
        <v>0</v>
      </c>
      <c r="BF367" s="233">
        <f>IF(N367="snížená",J367,0)</f>
        <v>0</v>
      </c>
      <c r="BG367" s="233">
        <f>IF(N367="zákl. přenesená",J367,0)</f>
        <v>0</v>
      </c>
      <c r="BH367" s="233">
        <f>IF(N367="sníž. přenesená",J367,0)</f>
        <v>0</v>
      </c>
      <c r="BI367" s="233">
        <f>IF(N367="nulová",J367,0)</f>
        <v>0</v>
      </c>
      <c r="BJ367" s="18" t="s">
        <v>84</v>
      </c>
      <c r="BK367" s="233">
        <f>ROUND(I367*H367,2)</f>
        <v>0</v>
      </c>
      <c r="BL367" s="18" t="s">
        <v>149</v>
      </c>
      <c r="BM367" s="232" t="s">
        <v>668</v>
      </c>
    </row>
    <row r="368" s="13" customFormat="1">
      <c r="A368" s="13"/>
      <c r="B368" s="234"/>
      <c r="C368" s="235"/>
      <c r="D368" s="236" t="s">
        <v>128</v>
      </c>
      <c r="E368" s="237" t="s">
        <v>1</v>
      </c>
      <c r="F368" s="238" t="s">
        <v>669</v>
      </c>
      <c r="G368" s="235"/>
      <c r="H368" s="237" t="s">
        <v>1</v>
      </c>
      <c r="I368" s="239"/>
      <c r="J368" s="235"/>
      <c r="K368" s="235"/>
      <c r="L368" s="240"/>
      <c r="M368" s="241"/>
      <c r="N368" s="242"/>
      <c r="O368" s="242"/>
      <c r="P368" s="242"/>
      <c r="Q368" s="242"/>
      <c r="R368" s="242"/>
      <c r="S368" s="242"/>
      <c r="T368" s="24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4" t="s">
        <v>128</v>
      </c>
      <c r="AU368" s="244" t="s">
        <v>86</v>
      </c>
      <c r="AV368" s="13" t="s">
        <v>84</v>
      </c>
      <c r="AW368" s="13" t="s">
        <v>32</v>
      </c>
      <c r="AX368" s="13" t="s">
        <v>76</v>
      </c>
      <c r="AY368" s="244" t="s">
        <v>119</v>
      </c>
    </row>
    <row r="369" s="14" customFormat="1">
      <c r="A369" s="14"/>
      <c r="B369" s="245"/>
      <c r="C369" s="246"/>
      <c r="D369" s="236" t="s">
        <v>128</v>
      </c>
      <c r="E369" s="247" t="s">
        <v>1</v>
      </c>
      <c r="F369" s="248" t="s">
        <v>166</v>
      </c>
      <c r="G369" s="246"/>
      <c r="H369" s="249">
        <v>1</v>
      </c>
      <c r="I369" s="250"/>
      <c r="J369" s="246"/>
      <c r="K369" s="246"/>
      <c r="L369" s="251"/>
      <c r="M369" s="252"/>
      <c r="N369" s="253"/>
      <c r="O369" s="253"/>
      <c r="P369" s="253"/>
      <c r="Q369" s="253"/>
      <c r="R369" s="253"/>
      <c r="S369" s="253"/>
      <c r="T369" s="254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5" t="s">
        <v>128</v>
      </c>
      <c r="AU369" s="255" t="s">
        <v>86</v>
      </c>
      <c r="AV369" s="14" t="s">
        <v>86</v>
      </c>
      <c r="AW369" s="14" t="s">
        <v>32</v>
      </c>
      <c r="AX369" s="14" t="s">
        <v>84</v>
      </c>
      <c r="AY369" s="255" t="s">
        <v>119</v>
      </c>
    </row>
    <row r="370" s="2" customFormat="1" ht="21.75" customHeight="1">
      <c r="A370" s="39"/>
      <c r="B370" s="40"/>
      <c r="C370" s="281" t="s">
        <v>670</v>
      </c>
      <c r="D370" s="281" t="s">
        <v>256</v>
      </c>
      <c r="E370" s="282" t="s">
        <v>671</v>
      </c>
      <c r="F370" s="283" t="s">
        <v>672</v>
      </c>
      <c r="G370" s="284" t="s">
        <v>302</v>
      </c>
      <c r="H370" s="285">
        <v>1</v>
      </c>
      <c r="I370" s="286"/>
      <c r="J370" s="287">
        <f>ROUND(I370*H370,2)</f>
        <v>0</v>
      </c>
      <c r="K370" s="288"/>
      <c r="L370" s="289"/>
      <c r="M370" s="290" t="s">
        <v>1</v>
      </c>
      <c r="N370" s="291" t="s">
        <v>41</v>
      </c>
      <c r="O370" s="92"/>
      <c r="P370" s="230">
        <f>O370*H370</f>
        <v>0</v>
      </c>
      <c r="Q370" s="230">
        <v>0.068000000000000005</v>
      </c>
      <c r="R370" s="230">
        <f>Q370*H370</f>
        <v>0.068000000000000005</v>
      </c>
      <c r="S370" s="230">
        <v>0</v>
      </c>
      <c r="T370" s="231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32" t="s">
        <v>182</v>
      </c>
      <c r="AT370" s="232" t="s">
        <v>256</v>
      </c>
      <c r="AU370" s="232" t="s">
        <v>86</v>
      </c>
      <c r="AY370" s="18" t="s">
        <v>119</v>
      </c>
      <c r="BE370" s="233">
        <f>IF(N370="základní",J370,0)</f>
        <v>0</v>
      </c>
      <c r="BF370" s="233">
        <f>IF(N370="snížená",J370,0)</f>
        <v>0</v>
      </c>
      <c r="BG370" s="233">
        <f>IF(N370="zákl. přenesená",J370,0)</f>
        <v>0</v>
      </c>
      <c r="BH370" s="233">
        <f>IF(N370="sníž. přenesená",J370,0)</f>
        <v>0</v>
      </c>
      <c r="BI370" s="233">
        <f>IF(N370="nulová",J370,0)</f>
        <v>0</v>
      </c>
      <c r="BJ370" s="18" t="s">
        <v>84</v>
      </c>
      <c r="BK370" s="233">
        <f>ROUND(I370*H370,2)</f>
        <v>0</v>
      </c>
      <c r="BL370" s="18" t="s">
        <v>149</v>
      </c>
      <c r="BM370" s="232" t="s">
        <v>673</v>
      </c>
    </row>
    <row r="371" s="14" customFormat="1">
      <c r="A371" s="14"/>
      <c r="B371" s="245"/>
      <c r="C371" s="246"/>
      <c r="D371" s="236" t="s">
        <v>128</v>
      </c>
      <c r="E371" s="247" t="s">
        <v>1</v>
      </c>
      <c r="F371" s="248" t="s">
        <v>166</v>
      </c>
      <c r="G371" s="246"/>
      <c r="H371" s="249">
        <v>1</v>
      </c>
      <c r="I371" s="250"/>
      <c r="J371" s="246"/>
      <c r="K371" s="246"/>
      <c r="L371" s="251"/>
      <c r="M371" s="252"/>
      <c r="N371" s="253"/>
      <c r="O371" s="253"/>
      <c r="P371" s="253"/>
      <c r="Q371" s="253"/>
      <c r="R371" s="253"/>
      <c r="S371" s="253"/>
      <c r="T371" s="254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5" t="s">
        <v>128</v>
      </c>
      <c r="AU371" s="255" t="s">
        <v>86</v>
      </c>
      <c r="AV371" s="14" t="s">
        <v>86</v>
      </c>
      <c r="AW371" s="14" t="s">
        <v>32</v>
      </c>
      <c r="AX371" s="14" t="s">
        <v>84</v>
      </c>
      <c r="AY371" s="255" t="s">
        <v>119</v>
      </c>
    </row>
    <row r="372" s="2" customFormat="1" ht="21.75" customHeight="1">
      <c r="A372" s="39"/>
      <c r="B372" s="40"/>
      <c r="C372" s="220" t="s">
        <v>674</v>
      </c>
      <c r="D372" s="220" t="s">
        <v>122</v>
      </c>
      <c r="E372" s="221" t="s">
        <v>675</v>
      </c>
      <c r="F372" s="222" t="s">
        <v>676</v>
      </c>
      <c r="G372" s="223" t="s">
        <v>335</v>
      </c>
      <c r="H372" s="224">
        <v>25</v>
      </c>
      <c r="I372" s="225"/>
      <c r="J372" s="226">
        <f>ROUND(I372*H372,2)</f>
        <v>0</v>
      </c>
      <c r="K372" s="227"/>
      <c r="L372" s="45"/>
      <c r="M372" s="228" t="s">
        <v>1</v>
      </c>
      <c r="N372" s="229" t="s">
        <v>41</v>
      </c>
      <c r="O372" s="92"/>
      <c r="P372" s="230">
        <f>O372*H372</f>
        <v>0</v>
      </c>
      <c r="Q372" s="230">
        <v>0.00012999999999999999</v>
      </c>
      <c r="R372" s="230">
        <f>Q372*H372</f>
        <v>0.0032499999999999999</v>
      </c>
      <c r="S372" s="230">
        <v>0</v>
      </c>
      <c r="T372" s="231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32" t="s">
        <v>149</v>
      </c>
      <c r="AT372" s="232" t="s">
        <v>122</v>
      </c>
      <c r="AU372" s="232" t="s">
        <v>86</v>
      </c>
      <c r="AY372" s="18" t="s">
        <v>119</v>
      </c>
      <c r="BE372" s="233">
        <f>IF(N372="základní",J372,0)</f>
        <v>0</v>
      </c>
      <c r="BF372" s="233">
        <f>IF(N372="snížená",J372,0)</f>
        <v>0</v>
      </c>
      <c r="BG372" s="233">
        <f>IF(N372="zákl. přenesená",J372,0)</f>
        <v>0</v>
      </c>
      <c r="BH372" s="233">
        <f>IF(N372="sníž. přenesená",J372,0)</f>
        <v>0</v>
      </c>
      <c r="BI372" s="233">
        <f>IF(N372="nulová",J372,0)</f>
        <v>0</v>
      </c>
      <c r="BJ372" s="18" t="s">
        <v>84</v>
      </c>
      <c r="BK372" s="233">
        <f>ROUND(I372*H372,2)</f>
        <v>0</v>
      </c>
      <c r="BL372" s="18" t="s">
        <v>149</v>
      </c>
      <c r="BM372" s="232" t="s">
        <v>677</v>
      </c>
    </row>
    <row r="373" s="14" customFormat="1">
      <c r="A373" s="14"/>
      <c r="B373" s="245"/>
      <c r="C373" s="246"/>
      <c r="D373" s="236" t="s">
        <v>128</v>
      </c>
      <c r="E373" s="247" t="s">
        <v>1</v>
      </c>
      <c r="F373" s="248" t="s">
        <v>488</v>
      </c>
      <c r="G373" s="246"/>
      <c r="H373" s="249">
        <v>25</v>
      </c>
      <c r="I373" s="250"/>
      <c r="J373" s="246"/>
      <c r="K373" s="246"/>
      <c r="L373" s="251"/>
      <c r="M373" s="252"/>
      <c r="N373" s="253"/>
      <c r="O373" s="253"/>
      <c r="P373" s="253"/>
      <c r="Q373" s="253"/>
      <c r="R373" s="253"/>
      <c r="S373" s="253"/>
      <c r="T373" s="254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5" t="s">
        <v>128</v>
      </c>
      <c r="AU373" s="255" t="s">
        <v>86</v>
      </c>
      <c r="AV373" s="14" t="s">
        <v>86</v>
      </c>
      <c r="AW373" s="14" t="s">
        <v>32</v>
      </c>
      <c r="AX373" s="14" t="s">
        <v>84</v>
      </c>
      <c r="AY373" s="255" t="s">
        <v>119</v>
      </c>
    </row>
    <row r="374" s="12" customFormat="1" ht="22.8" customHeight="1">
      <c r="A374" s="12"/>
      <c r="B374" s="204"/>
      <c r="C374" s="205"/>
      <c r="D374" s="206" t="s">
        <v>75</v>
      </c>
      <c r="E374" s="218" t="s">
        <v>188</v>
      </c>
      <c r="F374" s="218" t="s">
        <v>678</v>
      </c>
      <c r="G374" s="205"/>
      <c r="H374" s="205"/>
      <c r="I374" s="208"/>
      <c r="J374" s="219">
        <f>BK374</f>
        <v>0</v>
      </c>
      <c r="K374" s="205"/>
      <c r="L374" s="210"/>
      <c r="M374" s="211"/>
      <c r="N374" s="212"/>
      <c r="O374" s="212"/>
      <c r="P374" s="213">
        <f>SUM(P375:P439)</f>
        <v>0</v>
      </c>
      <c r="Q374" s="212"/>
      <c r="R374" s="213">
        <f>SUM(R375:R439)</f>
        <v>12.966536</v>
      </c>
      <c r="S374" s="212"/>
      <c r="T374" s="214">
        <f>SUM(T375:T439)</f>
        <v>0</v>
      </c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R374" s="215" t="s">
        <v>84</v>
      </c>
      <c r="AT374" s="216" t="s">
        <v>75</v>
      </c>
      <c r="AU374" s="216" t="s">
        <v>84</v>
      </c>
      <c r="AY374" s="215" t="s">
        <v>119</v>
      </c>
      <c r="BK374" s="217">
        <f>SUM(BK375:BK439)</f>
        <v>0</v>
      </c>
    </row>
    <row r="375" s="2" customFormat="1" ht="33" customHeight="1">
      <c r="A375" s="39"/>
      <c r="B375" s="40"/>
      <c r="C375" s="220" t="s">
        <v>679</v>
      </c>
      <c r="D375" s="220" t="s">
        <v>122</v>
      </c>
      <c r="E375" s="221" t="s">
        <v>680</v>
      </c>
      <c r="F375" s="222" t="s">
        <v>681</v>
      </c>
      <c r="G375" s="223" t="s">
        <v>335</v>
      </c>
      <c r="H375" s="224">
        <v>30</v>
      </c>
      <c r="I375" s="225"/>
      <c r="J375" s="226">
        <f>ROUND(I375*H375,2)</f>
        <v>0</v>
      </c>
      <c r="K375" s="227"/>
      <c r="L375" s="45"/>
      <c r="M375" s="228" t="s">
        <v>1</v>
      </c>
      <c r="N375" s="229" t="s">
        <v>41</v>
      </c>
      <c r="O375" s="92"/>
      <c r="P375" s="230">
        <f>O375*H375</f>
        <v>0</v>
      </c>
      <c r="Q375" s="230">
        <v>0.14041999999999999</v>
      </c>
      <c r="R375" s="230">
        <f>Q375*H375</f>
        <v>4.2126000000000001</v>
      </c>
      <c r="S375" s="230">
        <v>0</v>
      </c>
      <c r="T375" s="231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32" t="s">
        <v>149</v>
      </c>
      <c r="AT375" s="232" t="s">
        <v>122</v>
      </c>
      <c r="AU375" s="232" t="s">
        <v>86</v>
      </c>
      <c r="AY375" s="18" t="s">
        <v>119</v>
      </c>
      <c r="BE375" s="233">
        <f>IF(N375="základní",J375,0)</f>
        <v>0</v>
      </c>
      <c r="BF375" s="233">
        <f>IF(N375="snížená",J375,0)</f>
        <v>0</v>
      </c>
      <c r="BG375" s="233">
        <f>IF(N375="zákl. přenesená",J375,0)</f>
        <v>0</v>
      </c>
      <c r="BH375" s="233">
        <f>IF(N375="sníž. přenesená",J375,0)</f>
        <v>0</v>
      </c>
      <c r="BI375" s="233">
        <f>IF(N375="nulová",J375,0)</f>
        <v>0</v>
      </c>
      <c r="BJ375" s="18" t="s">
        <v>84</v>
      </c>
      <c r="BK375" s="233">
        <f>ROUND(I375*H375,2)</f>
        <v>0</v>
      </c>
      <c r="BL375" s="18" t="s">
        <v>149</v>
      </c>
      <c r="BM375" s="232" t="s">
        <v>682</v>
      </c>
    </row>
    <row r="376" s="14" customFormat="1">
      <c r="A376" s="14"/>
      <c r="B376" s="245"/>
      <c r="C376" s="246"/>
      <c r="D376" s="236" t="s">
        <v>128</v>
      </c>
      <c r="E376" s="247" t="s">
        <v>1</v>
      </c>
      <c r="F376" s="248" t="s">
        <v>296</v>
      </c>
      <c r="G376" s="246"/>
      <c r="H376" s="249">
        <v>30</v>
      </c>
      <c r="I376" s="250"/>
      <c r="J376" s="246"/>
      <c r="K376" s="246"/>
      <c r="L376" s="251"/>
      <c r="M376" s="252"/>
      <c r="N376" s="253"/>
      <c r="O376" s="253"/>
      <c r="P376" s="253"/>
      <c r="Q376" s="253"/>
      <c r="R376" s="253"/>
      <c r="S376" s="253"/>
      <c r="T376" s="254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5" t="s">
        <v>128</v>
      </c>
      <c r="AU376" s="255" t="s">
        <v>86</v>
      </c>
      <c r="AV376" s="14" t="s">
        <v>86</v>
      </c>
      <c r="AW376" s="14" t="s">
        <v>32</v>
      </c>
      <c r="AX376" s="14" t="s">
        <v>84</v>
      </c>
      <c r="AY376" s="255" t="s">
        <v>119</v>
      </c>
    </row>
    <row r="377" s="2" customFormat="1" ht="16.5" customHeight="1">
      <c r="A377" s="39"/>
      <c r="B377" s="40"/>
      <c r="C377" s="281" t="s">
        <v>683</v>
      </c>
      <c r="D377" s="281" t="s">
        <v>256</v>
      </c>
      <c r="E377" s="282" t="s">
        <v>684</v>
      </c>
      <c r="F377" s="283" t="s">
        <v>685</v>
      </c>
      <c r="G377" s="284" t="s">
        <v>335</v>
      </c>
      <c r="H377" s="285">
        <v>30.600000000000001</v>
      </c>
      <c r="I377" s="286"/>
      <c r="J377" s="287">
        <f>ROUND(I377*H377,2)</f>
        <v>0</v>
      </c>
      <c r="K377" s="288"/>
      <c r="L377" s="289"/>
      <c r="M377" s="290" t="s">
        <v>1</v>
      </c>
      <c r="N377" s="291" t="s">
        <v>41</v>
      </c>
      <c r="O377" s="92"/>
      <c r="P377" s="230">
        <f>O377*H377</f>
        <v>0</v>
      </c>
      <c r="Q377" s="230">
        <v>0.058000000000000003</v>
      </c>
      <c r="R377" s="230">
        <f>Q377*H377</f>
        <v>1.7748000000000002</v>
      </c>
      <c r="S377" s="230">
        <v>0</v>
      </c>
      <c r="T377" s="231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32" t="s">
        <v>182</v>
      </c>
      <c r="AT377" s="232" t="s">
        <v>256</v>
      </c>
      <c r="AU377" s="232" t="s">
        <v>86</v>
      </c>
      <c r="AY377" s="18" t="s">
        <v>119</v>
      </c>
      <c r="BE377" s="233">
        <f>IF(N377="základní",J377,0)</f>
        <v>0</v>
      </c>
      <c r="BF377" s="233">
        <f>IF(N377="snížená",J377,0)</f>
        <v>0</v>
      </c>
      <c r="BG377" s="233">
        <f>IF(N377="zákl. přenesená",J377,0)</f>
        <v>0</v>
      </c>
      <c r="BH377" s="233">
        <f>IF(N377="sníž. přenesená",J377,0)</f>
        <v>0</v>
      </c>
      <c r="BI377" s="233">
        <f>IF(N377="nulová",J377,0)</f>
        <v>0</v>
      </c>
      <c r="BJ377" s="18" t="s">
        <v>84</v>
      </c>
      <c r="BK377" s="233">
        <f>ROUND(I377*H377,2)</f>
        <v>0</v>
      </c>
      <c r="BL377" s="18" t="s">
        <v>149</v>
      </c>
      <c r="BM377" s="232" t="s">
        <v>686</v>
      </c>
    </row>
    <row r="378" s="14" customFormat="1">
      <c r="A378" s="14"/>
      <c r="B378" s="245"/>
      <c r="C378" s="246"/>
      <c r="D378" s="236" t="s">
        <v>128</v>
      </c>
      <c r="E378" s="247" t="s">
        <v>1</v>
      </c>
      <c r="F378" s="248" t="s">
        <v>296</v>
      </c>
      <c r="G378" s="246"/>
      <c r="H378" s="249">
        <v>30</v>
      </c>
      <c r="I378" s="250"/>
      <c r="J378" s="246"/>
      <c r="K378" s="246"/>
      <c r="L378" s="251"/>
      <c r="M378" s="252"/>
      <c r="N378" s="253"/>
      <c r="O378" s="253"/>
      <c r="P378" s="253"/>
      <c r="Q378" s="253"/>
      <c r="R378" s="253"/>
      <c r="S378" s="253"/>
      <c r="T378" s="254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5" t="s">
        <v>128</v>
      </c>
      <c r="AU378" s="255" t="s">
        <v>86</v>
      </c>
      <c r="AV378" s="14" t="s">
        <v>86</v>
      </c>
      <c r="AW378" s="14" t="s">
        <v>32</v>
      </c>
      <c r="AX378" s="14" t="s">
        <v>84</v>
      </c>
      <c r="AY378" s="255" t="s">
        <v>119</v>
      </c>
    </row>
    <row r="379" s="14" customFormat="1">
      <c r="A379" s="14"/>
      <c r="B379" s="245"/>
      <c r="C379" s="246"/>
      <c r="D379" s="236" t="s">
        <v>128</v>
      </c>
      <c r="E379" s="246"/>
      <c r="F379" s="248" t="s">
        <v>687</v>
      </c>
      <c r="G379" s="246"/>
      <c r="H379" s="249">
        <v>30.600000000000001</v>
      </c>
      <c r="I379" s="250"/>
      <c r="J379" s="246"/>
      <c r="K379" s="246"/>
      <c r="L379" s="251"/>
      <c r="M379" s="252"/>
      <c r="N379" s="253"/>
      <c r="O379" s="253"/>
      <c r="P379" s="253"/>
      <c r="Q379" s="253"/>
      <c r="R379" s="253"/>
      <c r="S379" s="253"/>
      <c r="T379" s="254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5" t="s">
        <v>128</v>
      </c>
      <c r="AU379" s="255" t="s">
        <v>86</v>
      </c>
      <c r="AV379" s="14" t="s">
        <v>86</v>
      </c>
      <c r="AW379" s="14" t="s">
        <v>4</v>
      </c>
      <c r="AX379" s="14" t="s">
        <v>84</v>
      </c>
      <c r="AY379" s="255" t="s">
        <v>119</v>
      </c>
    </row>
    <row r="380" s="2" customFormat="1" ht="24.15" customHeight="1">
      <c r="A380" s="39"/>
      <c r="B380" s="40"/>
      <c r="C380" s="220" t="s">
        <v>688</v>
      </c>
      <c r="D380" s="220" t="s">
        <v>122</v>
      </c>
      <c r="E380" s="221" t="s">
        <v>689</v>
      </c>
      <c r="F380" s="222" t="s">
        <v>690</v>
      </c>
      <c r="G380" s="223" t="s">
        <v>335</v>
      </c>
      <c r="H380" s="224">
        <v>180</v>
      </c>
      <c r="I380" s="225"/>
      <c r="J380" s="226">
        <f>ROUND(I380*H380,2)</f>
        <v>0</v>
      </c>
      <c r="K380" s="227"/>
      <c r="L380" s="45"/>
      <c r="M380" s="228" t="s">
        <v>1</v>
      </c>
      <c r="N380" s="229" t="s">
        <v>41</v>
      </c>
      <c r="O380" s="92"/>
      <c r="P380" s="230">
        <f>O380*H380</f>
        <v>0</v>
      </c>
      <c r="Q380" s="230">
        <v>4.0000000000000003E-05</v>
      </c>
      <c r="R380" s="230">
        <f>Q380*H380</f>
        <v>0.0072000000000000007</v>
      </c>
      <c r="S380" s="230">
        <v>0</v>
      </c>
      <c r="T380" s="231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32" t="s">
        <v>149</v>
      </c>
      <c r="AT380" s="232" t="s">
        <v>122</v>
      </c>
      <c r="AU380" s="232" t="s">
        <v>86</v>
      </c>
      <c r="AY380" s="18" t="s">
        <v>119</v>
      </c>
      <c r="BE380" s="233">
        <f>IF(N380="základní",J380,0)</f>
        <v>0</v>
      </c>
      <c r="BF380" s="233">
        <f>IF(N380="snížená",J380,0)</f>
        <v>0</v>
      </c>
      <c r="BG380" s="233">
        <f>IF(N380="zákl. přenesená",J380,0)</f>
        <v>0</v>
      </c>
      <c r="BH380" s="233">
        <f>IF(N380="sníž. přenesená",J380,0)</f>
        <v>0</v>
      </c>
      <c r="BI380" s="233">
        <f>IF(N380="nulová",J380,0)</f>
        <v>0</v>
      </c>
      <c r="BJ380" s="18" t="s">
        <v>84</v>
      </c>
      <c r="BK380" s="233">
        <f>ROUND(I380*H380,2)</f>
        <v>0</v>
      </c>
      <c r="BL380" s="18" t="s">
        <v>149</v>
      </c>
      <c r="BM380" s="232" t="s">
        <v>691</v>
      </c>
    </row>
    <row r="381" s="14" customFormat="1">
      <c r="A381" s="14"/>
      <c r="B381" s="245"/>
      <c r="C381" s="246"/>
      <c r="D381" s="236" t="s">
        <v>128</v>
      </c>
      <c r="E381" s="247" t="s">
        <v>1</v>
      </c>
      <c r="F381" s="248" t="s">
        <v>692</v>
      </c>
      <c r="G381" s="246"/>
      <c r="H381" s="249">
        <v>180</v>
      </c>
      <c r="I381" s="250"/>
      <c r="J381" s="246"/>
      <c r="K381" s="246"/>
      <c r="L381" s="251"/>
      <c r="M381" s="252"/>
      <c r="N381" s="253"/>
      <c r="O381" s="253"/>
      <c r="P381" s="253"/>
      <c r="Q381" s="253"/>
      <c r="R381" s="253"/>
      <c r="S381" s="253"/>
      <c r="T381" s="254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5" t="s">
        <v>128</v>
      </c>
      <c r="AU381" s="255" t="s">
        <v>86</v>
      </c>
      <c r="AV381" s="14" t="s">
        <v>86</v>
      </c>
      <c r="AW381" s="14" t="s">
        <v>32</v>
      </c>
      <c r="AX381" s="14" t="s">
        <v>84</v>
      </c>
      <c r="AY381" s="255" t="s">
        <v>119</v>
      </c>
    </row>
    <row r="382" s="2" customFormat="1" ht="37.8" customHeight="1">
      <c r="A382" s="39"/>
      <c r="B382" s="40"/>
      <c r="C382" s="220" t="s">
        <v>693</v>
      </c>
      <c r="D382" s="220" t="s">
        <v>122</v>
      </c>
      <c r="E382" s="221" t="s">
        <v>694</v>
      </c>
      <c r="F382" s="222" t="s">
        <v>695</v>
      </c>
      <c r="G382" s="223" t="s">
        <v>335</v>
      </c>
      <c r="H382" s="224">
        <v>30</v>
      </c>
      <c r="I382" s="225"/>
      <c r="J382" s="226">
        <f>ROUND(I382*H382,2)</f>
        <v>0</v>
      </c>
      <c r="K382" s="227"/>
      <c r="L382" s="45"/>
      <c r="M382" s="228" t="s">
        <v>1</v>
      </c>
      <c r="N382" s="229" t="s">
        <v>41</v>
      </c>
      <c r="O382" s="92"/>
      <c r="P382" s="230">
        <f>O382*H382</f>
        <v>0</v>
      </c>
      <c r="Q382" s="230">
        <v>0</v>
      </c>
      <c r="R382" s="230">
        <f>Q382*H382</f>
        <v>0</v>
      </c>
      <c r="S382" s="230">
        <v>0</v>
      </c>
      <c r="T382" s="231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32" t="s">
        <v>149</v>
      </c>
      <c r="AT382" s="232" t="s">
        <v>122</v>
      </c>
      <c r="AU382" s="232" t="s">
        <v>86</v>
      </c>
      <c r="AY382" s="18" t="s">
        <v>119</v>
      </c>
      <c r="BE382" s="233">
        <f>IF(N382="základní",J382,0)</f>
        <v>0</v>
      </c>
      <c r="BF382" s="233">
        <f>IF(N382="snížená",J382,0)</f>
        <v>0</v>
      </c>
      <c r="BG382" s="233">
        <f>IF(N382="zákl. přenesená",J382,0)</f>
        <v>0</v>
      </c>
      <c r="BH382" s="233">
        <f>IF(N382="sníž. přenesená",J382,0)</f>
        <v>0</v>
      </c>
      <c r="BI382" s="233">
        <f>IF(N382="nulová",J382,0)</f>
        <v>0</v>
      </c>
      <c r="BJ382" s="18" t="s">
        <v>84</v>
      </c>
      <c r="BK382" s="233">
        <f>ROUND(I382*H382,2)</f>
        <v>0</v>
      </c>
      <c r="BL382" s="18" t="s">
        <v>149</v>
      </c>
      <c r="BM382" s="232" t="s">
        <v>696</v>
      </c>
    </row>
    <row r="383" s="14" customFormat="1">
      <c r="A383" s="14"/>
      <c r="B383" s="245"/>
      <c r="C383" s="246"/>
      <c r="D383" s="236" t="s">
        <v>128</v>
      </c>
      <c r="E383" s="247" t="s">
        <v>1</v>
      </c>
      <c r="F383" s="248" t="s">
        <v>697</v>
      </c>
      <c r="G383" s="246"/>
      <c r="H383" s="249">
        <v>30</v>
      </c>
      <c r="I383" s="250"/>
      <c r="J383" s="246"/>
      <c r="K383" s="246"/>
      <c r="L383" s="251"/>
      <c r="M383" s="252"/>
      <c r="N383" s="253"/>
      <c r="O383" s="253"/>
      <c r="P383" s="253"/>
      <c r="Q383" s="253"/>
      <c r="R383" s="253"/>
      <c r="S383" s="253"/>
      <c r="T383" s="254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5" t="s">
        <v>128</v>
      </c>
      <c r="AU383" s="255" t="s">
        <v>86</v>
      </c>
      <c r="AV383" s="14" t="s">
        <v>86</v>
      </c>
      <c r="AW383" s="14" t="s">
        <v>32</v>
      </c>
      <c r="AX383" s="14" t="s">
        <v>84</v>
      </c>
      <c r="AY383" s="255" t="s">
        <v>119</v>
      </c>
    </row>
    <row r="384" s="2" customFormat="1" ht="24.15" customHeight="1">
      <c r="A384" s="39"/>
      <c r="B384" s="40"/>
      <c r="C384" s="281" t="s">
        <v>698</v>
      </c>
      <c r="D384" s="281" t="s">
        <v>256</v>
      </c>
      <c r="E384" s="282" t="s">
        <v>699</v>
      </c>
      <c r="F384" s="283" t="s">
        <v>700</v>
      </c>
      <c r="G384" s="284" t="s">
        <v>335</v>
      </c>
      <c r="H384" s="285">
        <v>214.19999999999999</v>
      </c>
      <c r="I384" s="286"/>
      <c r="J384" s="287">
        <f>ROUND(I384*H384,2)</f>
        <v>0</v>
      </c>
      <c r="K384" s="288"/>
      <c r="L384" s="289"/>
      <c r="M384" s="290" t="s">
        <v>1</v>
      </c>
      <c r="N384" s="291" t="s">
        <v>41</v>
      </c>
      <c r="O384" s="92"/>
      <c r="P384" s="230">
        <f>O384*H384</f>
        <v>0</v>
      </c>
      <c r="Q384" s="230">
        <v>0.00124</v>
      </c>
      <c r="R384" s="230">
        <f>Q384*H384</f>
        <v>0.26560800000000001</v>
      </c>
      <c r="S384" s="230">
        <v>0</v>
      </c>
      <c r="T384" s="231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32" t="s">
        <v>182</v>
      </c>
      <c r="AT384" s="232" t="s">
        <v>256</v>
      </c>
      <c r="AU384" s="232" t="s">
        <v>86</v>
      </c>
      <c r="AY384" s="18" t="s">
        <v>119</v>
      </c>
      <c r="BE384" s="233">
        <f>IF(N384="základní",J384,0)</f>
        <v>0</v>
      </c>
      <c r="BF384" s="233">
        <f>IF(N384="snížená",J384,0)</f>
        <v>0</v>
      </c>
      <c r="BG384" s="233">
        <f>IF(N384="zákl. přenesená",J384,0)</f>
        <v>0</v>
      </c>
      <c r="BH384" s="233">
        <f>IF(N384="sníž. přenesená",J384,0)</f>
        <v>0</v>
      </c>
      <c r="BI384" s="233">
        <f>IF(N384="nulová",J384,0)</f>
        <v>0</v>
      </c>
      <c r="BJ384" s="18" t="s">
        <v>84</v>
      </c>
      <c r="BK384" s="233">
        <f>ROUND(I384*H384,2)</f>
        <v>0</v>
      </c>
      <c r="BL384" s="18" t="s">
        <v>149</v>
      </c>
      <c r="BM384" s="232" t="s">
        <v>701</v>
      </c>
    </row>
    <row r="385" s="13" customFormat="1">
      <c r="A385" s="13"/>
      <c r="B385" s="234"/>
      <c r="C385" s="235"/>
      <c r="D385" s="236" t="s">
        <v>128</v>
      </c>
      <c r="E385" s="237" t="s">
        <v>1</v>
      </c>
      <c r="F385" s="238" t="s">
        <v>702</v>
      </c>
      <c r="G385" s="235"/>
      <c r="H385" s="237" t="s">
        <v>1</v>
      </c>
      <c r="I385" s="239"/>
      <c r="J385" s="235"/>
      <c r="K385" s="235"/>
      <c r="L385" s="240"/>
      <c r="M385" s="241"/>
      <c r="N385" s="242"/>
      <c r="O385" s="242"/>
      <c r="P385" s="242"/>
      <c r="Q385" s="242"/>
      <c r="R385" s="242"/>
      <c r="S385" s="242"/>
      <c r="T385" s="243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4" t="s">
        <v>128</v>
      </c>
      <c r="AU385" s="244" t="s">
        <v>86</v>
      </c>
      <c r="AV385" s="13" t="s">
        <v>84</v>
      </c>
      <c r="AW385" s="13" t="s">
        <v>32</v>
      </c>
      <c r="AX385" s="13" t="s">
        <v>76</v>
      </c>
      <c r="AY385" s="244" t="s">
        <v>119</v>
      </c>
    </row>
    <row r="386" s="14" customFormat="1">
      <c r="A386" s="14"/>
      <c r="B386" s="245"/>
      <c r="C386" s="246"/>
      <c r="D386" s="236" t="s">
        <v>128</v>
      </c>
      <c r="E386" s="247" t="s">
        <v>1</v>
      </c>
      <c r="F386" s="248" t="s">
        <v>703</v>
      </c>
      <c r="G386" s="246"/>
      <c r="H386" s="249">
        <v>210</v>
      </c>
      <c r="I386" s="250"/>
      <c r="J386" s="246"/>
      <c r="K386" s="246"/>
      <c r="L386" s="251"/>
      <c r="M386" s="252"/>
      <c r="N386" s="253"/>
      <c r="O386" s="253"/>
      <c r="P386" s="253"/>
      <c r="Q386" s="253"/>
      <c r="R386" s="253"/>
      <c r="S386" s="253"/>
      <c r="T386" s="254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5" t="s">
        <v>128</v>
      </c>
      <c r="AU386" s="255" t="s">
        <v>86</v>
      </c>
      <c r="AV386" s="14" t="s">
        <v>86</v>
      </c>
      <c r="AW386" s="14" t="s">
        <v>32</v>
      </c>
      <c r="AX386" s="14" t="s">
        <v>84</v>
      </c>
      <c r="AY386" s="255" t="s">
        <v>119</v>
      </c>
    </row>
    <row r="387" s="14" customFormat="1">
      <c r="A387" s="14"/>
      <c r="B387" s="245"/>
      <c r="C387" s="246"/>
      <c r="D387" s="236" t="s">
        <v>128</v>
      </c>
      <c r="E387" s="246"/>
      <c r="F387" s="248" t="s">
        <v>704</v>
      </c>
      <c r="G387" s="246"/>
      <c r="H387" s="249">
        <v>214.19999999999999</v>
      </c>
      <c r="I387" s="250"/>
      <c r="J387" s="246"/>
      <c r="K387" s="246"/>
      <c r="L387" s="251"/>
      <c r="M387" s="252"/>
      <c r="N387" s="253"/>
      <c r="O387" s="253"/>
      <c r="P387" s="253"/>
      <c r="Q387" s="253"/>
      <c r="R387" s="253"/>
      <c r="S387" s="253"/>
      <c r="T387" s="254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5" t="s">
        <v>128</v>
      </c>
      <c r="AU387" s="255" t="s">
        <v>86</v>
      </c>
      <c r="AV387" s="14" t="s">
        <v>86</v>
      </c>
      <c r="AW387" s="14" t="s">
        <v>4</v>
      </c>
      <c r="AX387" s="14" t="s">
        <v>84</v>
      </c>
      <c r="AY387" s="255" t="s">
        <v>119</v>
      </c>
    </row>
    <row r="388" s="2" customFormat="1" ht="24.15" customHeight="1">
      <c r="A388" s="39"/>
      <c r="B388" s="40"/>
      <c r="C388" s="281" t="s">
        <v>705</v>
      </c>
      <c r="D388" s="281" t="s">
        <v>256</v>
      </c>
      <c r="E388" s="282" t="s">
        <v>706</v>
      </c>
      <c r="F388" s="283" t="s">
        <v>707</v>
      </c>
      <c r="G388" s="284" t="s">
        <v>246</v>
      </c>
      <c r="H388" s="285">
        <v>0.052999999999999998</v>
      </c>
      <c r="I388" s="286"/>
      <c r="J388" s="287">
        <f>ROUND(I388*H388,2)</f>
        <v>0</v>
      </c>
      <c r="K388" s="288"/>
      <c r="L388" s="289"/>
      <c r="M388" s="290" t="s">
        <v>1</v>
      </c>
      <c r="N388" s="291" t="s">
        <v>41</v>
      </c>
      <c r="O388" s="92"/>
      <c r="P388" s="230">
        <f>O388*H388</f>
        <v>0</v>
      </c>
      <c r="Q388" s="230">
        <v>1</v>
      </c>
      <c r="R388" s="230">
        <f>Q388*H388</f>
        <v>0.052999999999999998</v>
      </c>
      <c r="S388" s="230">
        <v>0</v>
      </c>
      <c r="T388" s="231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32" t="s">
        <v>182</v>
      </c>
      <c r="AT388" s="232" t="s">
        <v>256</v>
      </c>
      <c r="AU388" s="232" t="s">
        <v>86</v>
      </c>
      <c r="AY388" s="18" t="s">
        <v>119</v>
      </c>
      <c r="BE388" s="233">
        <f>IF(N388="základní",J388,0)</f>
        <v>0</v>
      </c>
      <c r="BF388" s="233">
        <f>IF(N388="snížená",J388,0)</f>
        <v>0</v>
      </c>
      <c r="BG388" s="233">
        <f>IF(N388="zákl. přenesená",J388,0)</f>
        <v>0</v>
      </c>
      <c r="BH388" s="233">
        <f>IF(N388="sníž. přenesená",J388,0)</f>
        <v>0</v>
      </c>
      <c r="BI388" s="233">
        <f>IF(N388="nulová",J388,0)</f>
        <v>0</v>
      </c>
      <c r="BJ388" s="18" t="s">
        <v>84</v>
      </c>
      <c r="BK388" s="233">
        <f>ROUND(I388*H388,2)</f>
        <v>0</v>
      </c>
      <c r="BL388" s="18" t="s">
        <v>149</v>
      </c>
      <c r="BM388" s="232" t="s">
        <v>708</v>
      </c>
    </row>
    <row r="389" s="13" customFormat="1">
      <c r="A389" s="13"/>
      <c r="B389" s="234"/>
      <c r="C389" s="235"/>
      <c r="D389" s="236" t="s">
        <v>128</v>
      </c>
      <c r="E389" s="237" t="s">
        <v>1</v>
      </c>
      <c r="F389" s="238" t="s">
        <v>709</v>
      </c>
      <c r="G389" s="235"/>
      <c r="H389" s="237" t="s">
        <v>1</v>
      </c>
      <c r="I389" s="239"/>
      <c r="J389" s="235"/>
      <c r="K389" s="235"/>
      <c r="L389" s="240"/>
      <c r="M389" s="241"/>
      <c r="N389" s="242"/>
      <c r="O389" s="242"/>
      <c r="P389" s="242"/>
      <c r="Q389" s="242"/>
      <c r="R389" s="242"/>
      <c r="S389" s="242"/>
      <c r="T389" s="243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4" t="s">
        <v>128</v>
      </c>
      <c r="AU389" s="244" t="s">
        <v>86</v>
      </c>
      <c r="AV389" s="13" t="s">
        <v>84</v>
      </c>
      <c r="AW389" s="13" t="s">
        <v>32</v>
      </c>
      <c r="AX389" s="13" t="s">
        <v>76</v>
      </c>
      <c r="AY389" s="244" t="s">
        <v>119</v>
      </c>
    </row>
    <row r="390" s="14" customFormat="1">
      <c r="A390" s="14"/>
      <c r="B390" s="245"/>
      <c r="C390" s="246"/>
      <c r="D390" s="236" t="s">
        <v>128</v>
      </c>
      <c r="E390" s="247" t="s">
        <v>1</v>
      </c>
      <c r="F390" s="248" t="s">
        <v>710</v>
      </c>
      <c r="G390" s="246"/>
      <c r="H390" s="249">
        <v>0.052999999999999998</v>
      </c>
      <c r="I390" s="250"/>
      <c r="J390" s="246"/>
      <c r="K390" s="246"/>
      <c r="L390" s="251"/>
      <c r="M390" s="252"/>
      <c r="N390" s="253"/>
      <c r="O390" s="253"/>
      <c r="P390" s="253"/>
      <c r="Q390" s="253"/>
      <c r="R390" s="253"/>
      <c r="S390" s="253"/>
      <c r="T390" s="254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5" t="s">
        <v>128</v>
      </c>
      <c r="AU390" s="255" t="s">
        <v>86</v>
      </c>
      <c r="AV390" s="14" t="s">
        <v>86</v>
      </c>
      <c r="AW390" s="14" t="s">
        <v>32</v>
      </c>
      <c r="AX390" s="14" t="s">
        <v>84</v>
      </c>
      <c r="AY390" s="255" t="s">
        <v>119</v>
      </c>
    </row>
    <row r="391" s="2" customFormat="1" ht="24.15" customHeight="1">
      <c r="A391" s="39"/>
      <c r="B391" s="40"/>
      <c r="C391" s="220" t="s">
        <v>711</v>
      </c>
      <c r="D391" s="220" t="s">
        <v>122</v>
      </c>
      <c r="E391" s="221" t="s">
        <v>712</v>
      </c>
      <c r="F391" s="222" t="s">
        <v>713</v>
      </c>
      <c r="G391" s="223" t="s">
        <v>143</v>
      </c>
      <c r="H391" s="224">
        <v>1</v>
      </c>
      <c r="I391" s="225"/>
      <c r="J391" s="226">
        <f>ROUND(I391*H391,2)</f>
        <v>0</v>
      </c>
      <c r="K391" s="227"/>
      <c r="L391" s="45"/>
      <c r="M391" s="228" t="s">
        <v>1</v>
      </c>
      <c r="N391" s="229" t="s">
        <v>41</v>
      </c>
      <c r="O391" s="92"/>
      <c r="P391" s="230">
        <f>O391*H391</f>
        <v>0</v>
      </c>
      <c r="Q391" s="230">
        <v>0.41099999999999998</v>
      </c>
      <c r="R391" s="230">
        <f>Q391*H391</f>
        <v>0.41099999999999998</v>
      </c>
      <c r="S391" s="230">
        <v>0</v>
      </c>
      <c r="T391" s="231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32" t="s">
        <v>149</v>
      </c>
      <c r="AT391" s="232" t="s">
        <v>122</v>
      </c>
      <c r="AU391" s="232" t="s">
        <v>86</v>
      </c>
      <c r="AY391" s="18" t="s">
        <v>119</v>
      </c>
      <c r="BE391" s="233">
        <f>IF(N391="základní",J391,0)</f>
        <v>0</v>
      </c>
      <c r="BF391" s="233">
        <f>IF(N391="snížená",J391,0)</f>
        <v>0</v>
      </c>
      <c r="BG391" s="233">
        <f>IF(N391="zákl. přenesená",J391,0)</f>
        <v>0</v>
      </c>
      <c r="BH391" s="233">
        <f>IF(N391="sníž. přenesená",J391,0)</f>
        <v>0</v>
      </c>
      <c r="BI391" s="233">
        <f>IF(N391="nulová",J391,0)</f>
        <v>0</v>
      </c>
      <c r="BJ391" s="18" t="s">
        <v>84</v>
      </c>
      <c r="BK391" s="233">
        <f>ROUND(I391*H391,2)</f>
        <v>0</v>
      </c>
      <c r="BL391" s="18" t="s">
        <v>149</v>
      </c>
      <c r="BM391" s="232" t="s">
        <v>714</v>
      </c>
    </row>
    <row r="392" s="14" customFormat="1">
      <c r="A392" s="14"/>
      <c r="B392" s="245"/>
      <c r="C392" s="246"/>
      <c r="D392" s="236" t="s">
        <v>128</v>
      </c>
      <c r="E392" s="247" t="s">
        <v>1</v>
      </c>
      <c r="F392" s="248" t="s">
        <v>84</v>
      </c>
      <c r="G392" s="246"/>
      <c r="H392" s="249">
        <v>1</v>
      </c>
      <c r="I392" s="250"/>
      <c r="J392" s="246"/>
      <c r="K392" s="246"/>
      <c r="L392" s="251"/>
      <c r="M392" s="252"/>
      <c r="N392" s="253"/>
      <c r="O392" s="253"/>
      <c r="P392" s="253"/>
      <c r="Q392" s="253"/>
      <c r="R392" s="253"/>
      <c r="S392" s="253"/>
      <c r="T392" s="254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5" t="s">
        <v>128</v>
      </c>
      <c r="AU392" s="255" t="s">
        <v>86</v>
      </c>
      <c r="AV392" s="14" t="s">
        <v>86</v>
      </c>
      <c r="AW392" s="14" t="s">
        <v>32</v>
      </c>
      <c r="AX392" s="14" t="s">
        <v>84</v>
      </c>
      <c r="AY392" s="255" t="s">
        <v>119</v>
      </c>
    </row>
    <row r="393" s="2" customFormat="1" ht="21.75" customHeight="1">
      <c r="A393" s="39"/>
      <c r="B393" s="40"/>
      <c r="C393" s="281" t="s">
        <v>715</v>
      </c>
      <c r="D393" s="281" t="s">
        <v>256</v>
      </c>
      <c r="E393" s="282" t="s">
        <v>716</v>
      </c>
      <c r="F393" s="283" t="s">
        <v>717</v>
      </c>
      <c r="G393" s="284" t="s">
        <v>302</v>
      </c>
      <c r="H393" s="285">
        <v>1</v>
      </c>
      <c r="I393" s="286"/>
      <c r="J393" s="287">
        <f>ROUND(I393*H393,2)</f>
        <v>0</v>
      </c>
      <c r="K393" s="288"/>
      <c r="L393" s="289"/>
      <c r="M393" s="290" t="s">
        <v>1</v>
      </c>
      <c r="N393" s="291" t="s">
        <v>41</v>
      </c>
      <c r="O393" s="92"/>
      <c r="P393" s="230">
        <f>O393*H393</f>
        <v>0</v>
      </c>
      <c r="Q393" s="230">
        <v>0.023</v>
      </c>
      <c r="R393" s="230">
        <f>Q393*H393</f>
        <v>0.023</v>
      </c>
      <c r="S393" s="230">
        <v>0</v>
      </c>
      <c r="T393" s="231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32" t="s">
        <v>182</v>
      </c>
      <c r="AT393" s="232" t="s">
        <v>256</v>
      </c>
      <c r="AU393" s="232" t="s">
        <v>86</v>
      </c>
      <c r="AY393" s="18" t="s">
        <v>119</v>
      </c>
      <c r="BE393" s="233">
        <f>IF(N393="základní",J393,0)</f>
        <v>0</v>
      </c>
      <c r="BF393" s="233">
        <f>IF(N393="snížená",J393,0)</f>
        <v>0</v>
      </c>
      <c r="BG393" s="233">
        <f>IF(N393="zákl. přenesená",J393,0)</f>
        <v>0</v>
      </c>
      <c r="BH393" s="233">
        <f>IF(N393="sníž. přenesená",J393,0)</f>
        <v>0</v>
      </c>
      <c r="BI393" s="233">
        <f>IF(N393="nulová",J393,0)</f>
        <v>0</v>
      </c>
      <c r="BJ393" s="18" t="s">
        <v>84</v>
      </c>
      <c r="BK393" s="233">
        <f>ROUND(I393*H393,2)</f>
        <v>0</v>
      </c>
      <c r="BL393" s="18" t="s">
        <v>149</v>
      </c>
      <c r="BM393" s="232" t="s">
        <v>718</v>
      </c>
    </row>
    <row r="394" s="14" customFormat="1">
      <c r="A394" s="14"/>
      <c r="B394" s="245"/>
      <c r="C394" s="246"/>
      <c r="D394" s="236" t="s">
        <v>128</v>
      </c>
      <c r="E394" s="247" t="s">
        <v>1</v>
      </c>
      <c r="F394" s="248" t="s">
        <v>84</v>
      </c>
      <c r="G394" s="246"/>
      <c r="H394" s="249">
        <v>1</v>
      </c>
      <c r="I394" s="250"/>
      <c r="J394" s="246"/>
      <c r="K394" s="246"/>
      <c r="L394" s="251"/>
      <c r="M394" s="252"/>
      <c r="N394" s="253"/>
      <c r="O394" s="253"/>
      <c r="P394" s="253"/>
      <c r="Q394" s="253"/>
      <c r="R394" s="253"/>
      <c r="S394" s="253"/>
      <c r="T394" s="254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5" t="s">
        <v>128</v>
      </c>
      <c r="AU394" s="255" t="s">
        <v>86</v>
      </c>
      <c r="AV394" s="14" t="s">
        <v>86</v>
      </c>
      <c r="AW394" s="14" t="s">
        <v>32</v>
      </c>
      <c r="AX394" s="14" t="s">
        <v>84</v>
      </c>
      <c r="AY394" s="255" t="s">
        <v>119</v>
      </c>
    </row>
    <row r="395" s="2" customFormat="1" ht="24.15" customHeight="1">
      <c r="A395" s="39"/>
      <c r="B395" s="40"/>
      <c r="C395" s="281" t="s">
        <v>719</v>
      </c>
      <c r="D395" s="281" t="s">
        <v>256</v>
      </c>
      <c r="E395" s="282" t="s">
        <v>720</v>
      </c>
      <c r="F395" s="283" t="s">
        <v>721</v>
      </c>
      <c r="G395" s="284" t="s">
        <v>302</v>
      </c>
      <c r="H395" s="285">
        <v>1</v>
      </c>
      <c r="I395" s="286"/>
      <c r="J395" s="287">
        <f>ROUND(I395*H395,2)</f>
        <v>0</v>
      </c>
      <c r="K395" s="288"/>
      <c r="L395" s="289"/>
      <c r="M395" s="290" t="s">
        <v>1</v>
      </c>
      <c r="N395" s="291" t="s">
        <v>41</v>
      </c>
      <c r="O395" s="92"/>
      <c r="P395" s="230">
        <f>O395*H395</f>
        <v>0</v>
      </c>
      <c r="Q395" s="230">
        <v>0.023</v>
      </c>
      <c r="R395" s="230">
        <f>Q395*H395</f>
        <v>0.023</v>
      </c>
      <c r="S395" s="230">
        <v>0</v>
      </c>
      <c r="T395" s="231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32" t="s">
        <v>182</v>
      </c>
      <c r="AT395" s="232" t="s">
        <v>256</v>
      </c>
      <c r="AU395" s="232" t="s">
        <v>86</v>
      </c>
      <c r="AY395" s="18" t="s">
        <v>119</v>
      </c>
      <c r="BE395" s="233">
        <f>IF(N395="základní",J395,0)</f>
        <v>0</v>
      </c>
      <c r="BF395" s="233">
        <f>IF(N395="snížená",J395,0)</f>
        <v>0</v>
      </c>
      <c r="BG395" s="233">
        <f>IF(N395="zákl. přenesená",J395,0)</f>
        <v>0</v>
      </c>
      <c r="BH395" s="233">
        <f>IF(N395="sníž. přenesená",J395,0)</f>
        <v>0</v>
      </c>
      <c r="BI395" s="233">
        <f>IF(N395="nulová",J395,0)</f>
        <v>0</v>
      </c>
      <c r="BJ395" s="18" t="s">
        <v>84</v>
      </c>
      <c r="BK395" s="233">
        <f>ROUND(I395*H395,2)</f>
        <v>0</v>
      </c>
      <c r="BL395" s="18" t="s">
        <v>149</v>
      </c>
      <c r="BM395" s="232" t="s">
        <v>722</v>
      </c>
    </row>
    <row r="396" s="14" customFormat="1">
      <c r="A396" s="14"/>
      <c r="B396" s="245"/>
      <c r="C396" s="246"/>
      <c r="D396" s="236" t="s">
        <v>128</v>
      </c>
      <c r="E396" s="247" t="s">
        <v>1</v>
      </c>
      <c r="F396" s="248" t="s">
        <v>84</v>
      </c>
      <c r="G396" s="246"/>
      <c r="H396" s="249">
        <v>1</v>
      </c>
      <c r="I396" s="250"/>
      <c r="J396" s="246"/>
      <c r="K396" s="246"/>
      <c r="L396" s="251"/>
      <c r="M396" s="252"/>
      <c r="N396" s="253"/>
      <c r="O396" s="253"/>
      <c r="P396" s="253"/>
      <c r="Q396" s="253"/>
      <c r="R396" s="253"/>
      <c r="S396" s="253"/>
      <c r="T396" s="254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5" t="s">
        <v>128</v>
      </c>
      <c r="AU396" s="255" t="s">
        <v>86</v>
      </c>
      <c r="AV396" s="14" t="s">
        <v>86</v>
      </c>
      <c r="AW396" s="14" t="s">
        <v>32</v>
      </c>
      <c r="AX396" s="14" t="s">
        <v>84</v>
      </c>
      <c r="AY396" s="255" t="s">
        <v>119</v>
      </c>
    </row>
    <row r="397" s="2" customFormat="1" ht="24.15" customHeight="1">
      <c r="A397" s="39"/>
      <c r="B397" s="40"/>
      <c r="C397" s="281" t="s">
        <v>723</v>
      </c>
      <c r="D397" s="281" t="s">
        <v>256</v>
      </c>
      <c r="E397" s="282" t="s">
        <v>724</v>
      </c>
      <c r="F397" s="283" t="s">
        <v>725</v>
      </c>
      <c r="G397" s="284" t="s">
        <v>302</v>
      </c>
      <c r="H397" s="285">
        <v>1</v>
      </c>
      <c r="I397" s="286"/>
      <c r="J397" s="287">
        <f>ROUND(I397*H397,2)</f>
        <v>0</v>
      </c>
      <c r="K397" s="288"/>
      <c r="L397" s="289"/>
      <c r="M397" s="290" t="s">
        <v>1</v>
      </c>
      <c r="N397" s="291" t="s">
        <v>41</v>
      </c>
      <c r="O397" s="92"/>
      <c r="P397" s="230">
        <f>O397*H397</f>
        <v>0</v>
      </c>
      <c r="Q397" s="230">
        <v>0.023</v>
      </c>
      <c r="R397" s="230">
        <f>Q397*H397</f>
        <v>0.023</v>
      </c>
      <c r="S397" s="230">
        <v>0</v>
      </c>
      <c r="T397" s="231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32" t="s">
        <v>182</v>
      </c>
      <c r="AT397" s="232" t="s">
        <v>256</v>
      </c>
      <c r="AU397" s="232" t="s">
        <v>86</v>
      </c>
      <c r="AY397" s="18" t="s">
        <v>119</v>
      </c>
      <c r="BE397" s="233">
        <f>IF(N397="základní",J397,0)</f>
        <v>0</v>
      </c>
      <c r="BF397" s="233">
        <f>IF(N397="snížená",J397,0)</f>
        <v>0</v>
      </c>
      <c r="BG397" s="233">
        <f>IF(N397="zákl. přenesená",J397,0)</f>
        <v>0</v>
      </c>
      <c r="BH397" s="233">
        <f>IF(N397="sníž. přenesená",J397,0)</f>
        <v>0</v>
      </c>
      <c r="BI397" s="233">
        <f>IF(N397="nulová",J397,0)</f>
        <v>0</v>
      </c>
      <c r="BJ397" s="18" t="s">
        <v>84</v>
      </c>
      <c r="BK397" s="233">
        <f>ROUND(I397*H397,2)</f>
        <v>0</v>
      </c>
      <c r="BL397" s="18" t="s">
        <v>149</v>
      </c>
      <c r="BM397" s="232" t="s">
        <v>726</v>
      </c>
    </row>
    <row r="398" s="14" customFormat="1">
      <c r="A398" s="14"/>
      <c r="B398" s="245"/>
      <c r="C398" s="246"/>
      <c r="D398" s="236" t="s">
        <v>128</v>
      </c>
      <c r="E398" s="247" t="s">
        <v>1</v>
      </c>
      <c r="F398" s="248" t="s">
        <v>84</v>
      </c>
      <c r="G398" s="246"/>
      <c r="H398" s="249">
        <v>1</v>
      </c>
      <c r="I398" s="250"/>
      <c r="J398" s="246"/>
      <c r="K398" s="246"/>
      <c r="L398" s="251"/>
      <c r="M398" s="252"/>
      <c r="N398" s="253"/>
      <c r="O398" s="253"/>
      <c r="P398" s="253"/>
      <c r="Q398" s="253"/>
      <c r="R398" s="253"/>
      <c r="S398" s="253"/>
      <c r="T398" s="254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5" t="s">
        <v>128</v>
      </c>
      <c r="AU398" s="255" t="s">
        <v>86</v>
      </c>
      <c r="AV398" s="14" t="s">
        <v>86</v>
      </c>
      <c r="AW398" s="14" t="s">
        <v>32</v>
      </c>
      <c r="AX398" s="14" t="s">
        <v>84</v>
      </c>
      <c r="AY398" s="255" t="s">
        <v>119</v>
      </c>
    </row>
    <row r="399" s="2" customFormat="1" ht="24.15" customHeight="1">
      <c r="A399" s="39"/>
      <c r="B399" s="40"/>
      <c r="C399" s="281" t="s">
        <v>727</v>
      </c>
      <c r="D399" s="281" t="s">
        <v>256</v>
      </c>
      <c r="E399" s="282" t="s">
        <v>728</v>
      </c>
      <c r="F399" s="283" t="s">
        <v>729</v>
      </c>
      <c r="G399" s="284" t="s">
        <v>302</v>
      </c>
      <c r="H399" s="285">
        <v>1</v>
      </c>
      <c r="I399" s="286"/>
      <c r="J399" s="287">
        <f>ROUND(I399*H399,2)</f>
        <v>0</v>
      </c>
      <c r="K399" s="288"/>
      <c r="L399" s="289"/>
      <c r="M399" s="290" t="s">
        <v>1</v>
      </c>
      <c r="N399" s="291" t="s">
        <v>41</v>
      </c>
      <c r="O399" s="92"/>
      <c r="P399" s="230">
        <f>O399*H399</f>
        <v>0</v>
      </c>
      <c r="Q399" s="230">
        <v>0.023</v>
      </c>
      <c r="R399" s="230">
        <f>Q399*H399</f>
        <v>0.023</v>
      </c>
      <c r="S399" s="230">
        <v>0</v>
      </c>
      <c r="T399" s="231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32" t="s">
        <v>182</v>
      </c>
      <c r="AT399" s="232" t="s">
        <v>256</v>
      </c>
      <c r="AU399" s="232" t="s">
        <v>86</v>
      </c>
      <c r="AY399" s="18" t="s">
        <v>119</v>
      </c>
      <c r="BE399" s="233">
        <f>IF(N399="základní",J399,0)</f>
        <v>0</v>
      </c>
      <c r="BF399" s="233">
        <f>IF(N399="snížená",J399,0)</f>
        <v>0</v>
      </c>
      <c r="BG399" s="233">
        <f>IF(N399="zákl. přenesená",J399,0)</f>
        <v>0</v>
      </c>
      <c r="BH399" s="233">
        <f>IF(N399="sníž. přenesená",J399,0)</f>
        <v>0</v>
      </c>
      <c r="BI399" s="233">
        <f>IF(N399="nulová",J399,0)</f>
        <v>0</v>
      </c>
      <c r="BJ399" s="18" t="s">
        <v>84</v>
      </c>
      <c r="BK399" s="233">
        <f>ROUND(I399*H399,2)</f>
        <v>0</v>
      </c>
      <c r="BL399" s="18" t="s">
        <v>149</v>
      </c>
      <c r="BM399" s="232" t="s">
        <v>730</v>
      </c>
    </row>
    <row r="400" s="14" customFormat="1">
      <c r="A400" s="14"/>
      <c r="B400" s="245"/>
      <c r="C400" s="246"/>
      <c r="D400" s="236" t="s">
        <v>128</v>
      </c>
      <c r="E400" s="247" t="s">
        <v>1</v>
      </c>
      <c r="F400" s="248" t="s">
        <v>84</v>
      </c>
      <c r="G400" s="246"/>
      <c r="H400" s="249">
        <v>1</v>
      </c>
      <c r="I400" s="250"/>
      <c r="J400" s="246"/>
      <c r="K400" s="246"/>
      <c r="L400" s="251"/>
      <c r="M400" s="252"/>
      <c r="N400" s="253"/>
      <c r="O400" s="253"/>
      <c r="P400" s="253"/>
      <c r="Q400" s="253"/>
      <c r="R400" s="253"/>
      <c r="S400" s="253"/>
      <c r="T400" s="254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5" t="s">
        <v>128</v>
      </c>
      <c r="AU400" s="255" t="s">
        <v>86</v>
      </c>
      <c r="AV400" s="14" t="s">
        <v>86</v>
      </c>
      <c r="AW400" s="14" t="s">
        <v>32</v>
      </c>
      <c r="AX400" s="14" t="s">
        <v>84</v>
      </c>
      <c r="AY400" s="255" t="s">
        <v>119</v>
      </c>
    </row>
    <row r="401" s="2" customFormat="1" ht="24.15" customHeight="1">
      <c r="A401" s="39"/>
      <c r="B401" s="40"/>
      <c r="C401" s="281" t="s">
        <v>731</v>
      </c>
      <c r="D401" s="281" t="s">
        <v>256</v>
      </c>
      <c r="E401" s="282" t="s">
        <v>732</v>
      </c>
      <c r="F401" s="283" t="s">
        <v>733</v>
      </c>
      <c r="G401" s="284" t="s">
        <v>302</v>
      </c>
      <c r="H401" s="285">
        <v>3</v>
      </c>
      <c r="I401" s="286"/>
      <c r="J401" s="287">
        <f>ROUND(I401*H401,2)</f>
        <v>0</v>
      </c>
      <c r="K401" s="288"/>
      <c r="L401" s="289"/>
      <c r="M401" s="290" t="s">
        <v>1</v>
      </c>
      <c r="N401" s="291" t="s">
        <v>41</v>
      </c>
      <c r="O401" s="92"/>
      <c r="P401" s="230">
        <f>O401*H401</f>
        <v>0</v>
      </c>
      <c r="Q401" s="230">
        <v>0.023</v>
      </c>
      <c r="R401" s="230">
        <f>Q401*H401</f>
        <v>0.069000000000000006</v>
      </c>
      <c r="S401" s="230">
        <v>0</v>
      </c>
      <c r="T401" s="231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32" t="s">
        <v>182</v>
      </c>
      <c r="AT401" s="232" t="s">
        <v>256</v>
      </c>
      <c r="AU401" s="232" t="s">
        <v>86</v>
      </c>
      <c r="AY401" s="18" t="s">
        <v>119</v>
      </c>
      <c r="BE401" s="233">
        <f>IF(N401="základní",J401,0)</f>
        <v>0</v>
      </c>
      <c r="BF401" s="233">
        <f>IF(N401="snížená",J401,0)</f>
        <v>0</v>
      </c>
      <c r="BG401" s="233">
        <f>IF(N401="zákl. přenesená",J401,0)</f>
        <v>0</v>
      </c>
      <c r="BH401" s="233">
        <f>IF(N401="sníž. přenesená",J401,0)</f>
        <v>0</v>
      </c>
      <c r="BI401" s="233">
        <f>IF(N401="nulová",J401,0)</f>
        <v>0</v>
      </c>
      <c r="BJ401" s="18" t="s">
        <v>84</v>
      </c>
      <c r="BK401" s="233">
        <f>ROUND(I401*H401,2)</f>
        <v>0</v>
      </c>
      <c r="BL401" s="18" t="s">
        <v>149</v>
      </c>
      <c r="BM401" s="232" t="s">
        <v>734</v>
      </c>
    </row>
    <row r="402" s="14" customFormat="1">
      <c r="A402" s="14"/>
      <c r="B402" s="245"/>
      <c r="C402" s="246"/>
      <c r="D402" s="236" t="s">
        <v>128</v>
      </c>
      <c r="E402" s="247" t="s">
        <v>1</v>
      </c>
      <c r="F402" s="248" t="s">
        <v>140</v>
      </c>
      <c r="G402" s="246"/>
      <c r="H402" s="249">
        <v>3</v>
      </c>
      <c r="I402" s="250"/>
      <c r="J402" s="246"/>
      <c r="K402" s="246"/>
      <c r="L402" s="251"/>
      <c r="M402" s="252"/>
      <c r="N402" s="253"/>
      <c r="O402" s="253"/>
      <c r="P402" s="253"/>
      <c r="Q402" s="253"/>
      <c r="R402" s="253"/>
      <c r="S402" s="253"/>
      <c r="T402" s="254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55" t="s">
        <v>128</v>
      </c>
      <c r="AU402" s="255" t="s">
        <v>86</v>
      </c>
      <c r="AV402" s="14" t="s">
        <v>86</v>
      </c>
      <c r="AW402" s="14" t="s">
        <v>32</v>
      </c>
      <c r="AX402" s="14" t="s">
        <v>84</v>
      </c>
      <c r="AY402" s="255" t="s">
        <v>119</v>
      </c>
    </row>
    <row r="403" s="2" customFormat="1" ht="24.15" customHeight="1">
      <c r="A403" s="39"/>
      <c r="B403" s="40"/>
      <c r="C403" s="281" t="s">
        <v>735</v>
      </c>
      <c r="D403" s="281" t="s">
        <v>256</v>
      </c>
      <c r="E403" s="282" t="s">
        <v>736</v>
      </c>
      <c r="F403" s="283" t="s">
        <v>737</v>
      </c>
      <c r="G403" s="284" t="s">
        <v>302</v>
      </c>
      <c r="H403" s="285">
        <v>1</v>
      </c>
      <c r="I403" s="286"/>
      <c r="J403" s="287">
        <f>ROUND(I403*H403,2)</f>
        <v>0</v>
      </c>
      <c r="K403" s="288"/>
      <c r="L403" s="289"/>
      <c r="M403" s="290" t="s">
        <v>1</v>
      </c>
      <c r="N403" s="291" t="s">
        <v>41</v>
      </c>
      <c r="O403" s="92"/>
      <c r="P403" s="230">
        <f>O403*H403</f>
        <v>0</v>
      </c>
      <c r="Q403" s="230">
        <v>0.023</v>
      </c>
      <c r="R403" s="230">
        <f>Q403*H403</f>
        <v>0.023</v>
      </c>
      <c r="S403" s="230">
        <v>0</v>
      </c>
      <c r="T403" s="231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32" t="s">
        <v>182</v>
      </c>
      <c r="AT403" s="232" t="s">
        <v>256</v>
      </c>
      <c r="AU403" s="232" t="s">
        <v>86</v>
      </c>
      <c r="AY403" s="18" t="s">
        <v>119</v>
      </c>
      <c r="BE403" s="233">
        <f>IF(N403="základní",J403,0)</f>
        <v>0</v>
      </c>
      <c r="BF403" s="233">
        <f>IF(N403="snížená",J403,0)</f>
        <v>0</v>
      </c>
      <c r="BG403" s="233">
        <f>IF(N403="zákl. přenesená",J403,0)</f>
        <v>0</v>
      </c>
      <c r="BH403" s="233">
        <f>IF(N403="sníž. přenesená",J403,0)</f>
        <v>0</v>
      </c>
      <c r="BI403" s="233">
        <f>IF(N403="nulová",J403,0)</f>
        <v>0</v>
      </c>
      <c r="BJ403" s="18" t="s">
        <v>84</v>
      </c>
      <c r="BK403" s="233">
        <f>ROUND(I403*H403,2)</f>
        <v>0</v>
      </c>
      <c r="BL403" s="18" t="s">
        <v>149</v>
      </c>
      <c r="BM403" s="232" t="s">
        <v>738</v>
      </c>
    </row>
    <row r="404" s="14" customFormat="1">
      <c r="A404" s="14"/>
      <c r="B404" s="245"/>
      <c r="C404" s="246"/>
      <c r="D404" s="236" t="s">
        <v>128</v>
      </c>
      <c r="E404" s="247" t="s">
        <v>1</v>
      </c>
      <c r="F404" s="248" t="s">
        <v>84</v>
      </c>
      <c r="G404" s="246"/>
      <c r="H404" s="249">
        <v>1</v>
      </c>
      <c r="I404" s="250"/>
      <c r="J404" s="246"/>
      <c r="K404" s="246"/>
      <c r="L404" s="251"/>
      <c r="M404" s="252"/>
      <c r="N404" s="253"/>
      <c r="O404" s="253"/>
      <c r="P404" s="253"/>
      <c r="Q404" s="253"/>
      <c r="R404" s="253"/>
      <c r="S404" s="253"/>
      <c r="T404" s="254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5" t="s">
        <v>128</v>
      </c>
      <c r="AU404" s="255" t="s">
        <v>86</v>
      </c>
      <c r="AV404" s="14" t="s">
        <v>86</v>
      </c>
      <c r="AW404" s="14" t="s">
        <v>32</v>
      </c>
      <c r="AX404" s="14" t="s">
        <v>84</v>
      </c>
      <c r="AY404" s="255" t="s">
        <v>119</v>
      </c>
    </row>
    <row r="405" s="2" customFormat="1" ht="24.15" customHeight="1">
      <c r="A405" s="39"/>
      <c r="B405" s="40"/>
      <c r="C405" s="281" t="s">
        <v>739</v>
      </c>
      <c r="D405" s="281" t="s">
        <v>256</v>
      </c>
      <c r="E405" s="282" t="s">
        <v>740</v>
      </c>
      <c r="F405" s="283" t="s">
        <v>741</v>
      </c>
      <c r="G405" s="284" t="s">
        <v>302</v>
      </c>
      <c r="H405" s="285">
        <v>1</v>
      </c>
      <c r="I405" s="286"/>
      <c r="J405" s="287">
        <f>ROUND(I405*H405,2)</f>
        <v>0</v>
      </c>
      <c r="K405" s="288"/>
      <c r="L405" s="289"/>
      <c r="M405" s="290" t="s">
        <v>1</v>
      </c>
      <c r="N405" s="291" t="s">
        <v>41</v>
      </c>
      <c r="O405" s="92"/>
      <c r="P405" s="230">
        <f>O405*H405</f>
        <v>0</v>
      </c>
      <c r="Q405" s="230">
        <v>0.023</v>
      </c>
      <c r="R405" s="230">
        <f>Q405*H405</f>
        <v>0.023</v>
      </c>
      <c r="S405" s="230">
        <v>0</v>
      </c>
      <c r="T405" s="231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32" t="s">
        <v>182</v>
      </c>
      <c r="AT405" s="232" t="s">
        <v>256</v>
      </c>
      <c r="AU405" s="232" t="s">
        <v>86</v>
      </c>
      <c r="AY405" s="18" t="s">
        <v>119</v>
      </c>
      <c r="BE405" s="233">
        <f>IF(N405="základní",J405,0)</f>
        <v>0</v>
      </c>
      <c r="BF405" s="233">
        <f>IF(N405="snížená",J405,0)</f>
        <v>0</v>
      </c>
      <c r="BG405" s="233">
        <f>IF(N405="zákl. přenesená",J405,0)</f>
        <v>0</v>
      </c>
      <c r="BH405" s="233">
        <f>IF(N405="sníž. přenesená",J405,0)</f>
        <v>0</v>
      </c>
      <c r="BI405" s="233">
        <f>IF(N405="nulová",J405,0)</f>
        <v>0</v>
      </c>
      <c r="BJ405" s="18" t="s">
        <v>84</v>
      </c>
      <c r="BK405" s="233">
        <f>ROUND(I405*H405,2)</f>
        <v>0</v>
      </c>
      <c r="BL405" s="18" t="s">
        <v>149</v>
      </c>
      <c r="BM405" s="232" t="s">
        <v>742</v>
      </c>
    </row>
    <row r="406" s="14" customFormat="1">
      <c r="A406" s="14"/>
      <c r="B406" s="245"/>
      <c r="C406" s="246"/>
      <c r="D406" s="236" t="s">
        <v>128</v>
      </c>
      <c r="E406" s="247" t="s">
        <v>1</v>
      </c>
      <c r="F406" s="248" t="s">
        <v>84</v>
      </c>
      <c r="G406" s="246"/>
      <c r="H406" s="249">
        <v>1</v>
      </c>
      <c r="I406" s="250"/>
      <c r="J406" s="246"/>
      <c r="K406" s="246"/>
      <c r="L406" s="251"/>
      <c r="M406" s="252"/>
      <c r="N406" s="253"/>
      <c r="O406" s="253"/>
      <c r="P406" s="253"/>
      <c r="Q406" s="253"/>
      <c r="R406" s="253"/>
      <c r="S406" s="253"/>
      <c r="T406" s="254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5" t="s">
        <v>128</v>
      </c>
      <c r="AU406" s="255" t="s">
        <v>86</v>
      </c>
      <c r="AV406" s="14" t="s">
        <v>86</v>
      </c>
      <c r="AW406" s="14" t="s">
        <v>32</v>
      </c>
      <c r="AX406" s="14" t="s">
        <v>84</v>
      </c>
      <c r="AY406" s="255" t="s">
        <v>119</v>
      </c>
    </row>
    <row r="407" s="2" customFormat="1" ht="24.15" customHeight="1">
      <c r="A407" s="39"/>
      <c r="B407" s="40"/>
      <c r="C407" s="281" t="s">
        <v>743</v>
      </c>
      <c r="D407" s="281" t="s">
        <v>256</v>
      </c>
      <c r="E407" s="282" t="s">
        <v>744</v>
      </c>
      <c r="F407" s="283" t="s">
        <v>745</v>
      </c>
      <c r="G407" s="284" t="s">
        <v>302</v>
      </c>
      <c r="H407" s="285">
        <v>1</v>
      </c>
      <c r="I407" s="286"/>
      <c r="J407" s="287">
        <f>ROUND(I407*H407,2)</f>
        <v>0</v>
      </c>
      <c r="K407" s="288"/>
      <c r="L407" s="289"/>
      <c r="M407" s="290" t="s">
        <v>1</v>
      </c>
      <c r="N407" s="291" t="s">
        <v>41</v>
      </c>
      <c r="O407" s="92"/>
      <c r="P407" s="230">
        <f>O407*H407</f>
        <v>0</v>
      </c>
      <c r="Q407" s="230">
        <v>0.023</v>
      </c>
      <c r="R407" s="230">
        <f>Q407*H407</f>
        <v>0.023</v>
      </c>
      <c r="S407" s="230">
        <v>0</v>
      </c>
      <c r="T407" s="231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32" t="s">
        <v>182</v>
      </c>
      <c r="AT407" s="232" t="s">
        <v>256</v>
      </c>
      <c r="AU407" s="232" t="s">
        <v>86</v>
      </c>
      <c r="AY407" s="18" t="s">
        <v>119</v>
      </c>
      <c r="BE407" s="233">
        <f>IF(N407="základní",J407,0)</f>
        <v>0</v>
      </c>
      <c r="BF407" s="233">
        <f>IF(N407="snížená",J407,0)</f>
        <v>0</v>
      </c>
      <c r="BG407" s="233">
        <f>IF(N407="zákl. přenesená",J407,0)</f>
        <v>0</v>
      </c>
      <c r="BH407" s="233">
        <f>IF(N407="sníž. přenesená",J407,0)</f>
        <v>0</v>
      </c>
      <c r="BI407" s="233">
        <f>IF(N407="nulová",J407,0)</f>
        <v>0</v>
      </c>
      <c r="BJ407" s="18" t="s">
        <v>84</v>
      </c>
      <c r="BK407" s="233">
        <f>ROUND(I407*H407,2)</f>
        <v>0</v>
      </c>
      <c r="BL407" s="18" t="s">
        <v>149</v>
      </c>
      <c r="BM407" s="232" t="s">
        <v>746</v>
      </c>
    </row>
    <row r="408" s="14" customFormat="1">
      <c r="A408" s="14"/>
      <c r="B408" s="245"/>
      <c r="C408" s="246"/>
      <c r="D408" s="236" t="s">
        <v>128</v>
      </c>
      <c r="E408" s="247" t="s">
        <v>1</v>
      </c>
      <c r="F408" s="248" t="s">
        <v>84</v>
      </c>
      <c r="G408" s="246"/>
      <c r="H408" s="249">
        <v>1</v>
      </c>
      <c r="I408" s="250"/>
      <c r="J408" s="246"/>
      <c r="K408" s="246"/>
      <c r="L408" s="251"/>
      <c r="M408" s="252"/>
      <c r="N408" s="253"/>
      <c r="O408" s="253"/>
      <c r="P408" s="253"/>
      <c r="Q408" s="253"/>
      <c r="R408" s="253"/>
      <c r="S408" s="253"/>
      <c r="T408" s="254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55" t="s">
        <v>128</v>
      </c>
      <c r="AU408" s="255" t="s">
        <v>86</v>
      </c>
      <c r="AV408" s="14" t="s">
        <v>86</v>
      </c>
      <c r="AW408" s="14" t="s">
        <v>32</v>
      </c>
      <c r="AX408" s="14" t="s">
        <v>84</v>
      </c>
      <c r="AY408" s="255" t="s">
        <v>119</v>
      </c>
    </row>
    <row r="409" s="2" customFormat="1" ht="24.15" customHeight="1">
      <c r="A409" s="39"/>
      <c r="B409" s="40"/>
      <c r="C409" s="220" t="s">
        <v>747</v>
      </c>
      <c r="D409" s="220" t="s">
        <v>122</v>
      </c>
      <c r="E409" s="221" t="s">
        <v>748</v>
      </c>
      <c r="F409" s="222" t="s">
        <v>749</v>
      </c>
      <c r="G409" s="223" t="s">
        <v>302</v>
      </c>
      <c r="H409" s="224">
        <v>1</v>
      </c>
      <c r="I409" s="225"/>
      <c r="J409" s="226">
        <f>ROUND(I409*H409,2)</f>
        <v>0</v>
      </c>
      <c r="K409" s="227"/>
      <c r="L409" s="45"/>
      <c r="M409" s="228" t="s">
        <v>1</v>
      </c>
      <c r="N409" s="229" t="s">
        <v>41</v>
      </c>
      <c r="O409" s="92"/>
      <c r="P409" s="230">
        <f>O409*H409</f>
        <v>0</v>
      </c>
      <c r="Q409" s="230">
        <v>0.35743999999999998</v>
      </c>
      <c r="R409" s="230">
        <f>Q409*H409</f>
        <v>0.35743999999999998</v>
      </c>
      <c r="S409" s="230">
        <v>0</v>
      </c>
      <c r="T409" s="231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32" t="s">
        <v>149</v>
      </c>
      <c r="AT409" s="232" t="s">
        <v>122</v>
      </c>
      <c r="AU409" s="232" t="s">
        <v>86</v>
      </c>
      <c r="AY409" s="18" t="s">
        <v>119</v>
      </c>
      <c r="BE409" s="233">
        <f>IF(N409="základní",J409,0)</f>
        <v>0</v>
      </c>
      <c r="BF409" s="233">
        <f>IF(N409="snížená",J409,0)</f>
        <v>0</v>
      </c>
      <c r="BG409" s="233">
        <f>IF(N409="zákl. přenesená",J409,0)</f>
        <v>0</v>
      </c>
      <c r="BH409" s="233">
        <f>IF(N409="sníž. přenesená",J409,0)</f>
        <v>0</v>
      </c>
      <c r="BI409" s="233">
        <f>IF(N409="nulová",J409,0)</f>
        <v>0</v>
      </c>
      <c r="BJ409" s="18" t="s">
        <v>84</v>
      </c>
      <c r="BK409" s="233">
        <f>ROUND(I409*H409,2)</f>
        <v>0</v>
      </c>
      <c r="BL409" s="18" t="s">
        <v>149</v>
      </c>
      <c r="BM409" s="232" t="s">
        <v>750</v>
      </c>
    </row>
    <row r="410" s="14" customFormat="1">
      <c r="A410" s="14"/>
      <c r="B410" s="245"/>
      <c r="C410" s="246"/>
      <c r="D410" s="236" t="s">
        <v>128</v>
      </c>
      <c r="E410" s="247" t="s">
        <v>1</v>
      </c>
      <c r="F410" s="248" t="s">
        <v>84</v>
      </c>
      <c r="G410" s="246"/>
      <c r="H410" s="249">
        <v>1</v>
      </c>
      <c r="I410" s="250"/>
      <c r="J410" s="246"/>
      <c r="K410" s="246"/>
      <c r="L410" s="251"/>
      <c r="M410" s="252"/>
      <c r="N410" s="253"/>
      <c r="O410" s="253"/>
      <c r="P410" s="253"/>
      <c r="Q410" s="253"/>
      <c r="R410" s="253"/>
      <c r="S410" s="253"/>
      <c r="T410" s="254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55" t="s">
        <v>128</v>
      </c>
      <c r="AU410" s="255" t="s">
        <v>86</v>
      </c>
      <c r="AV410" s="14" t="s">
        <v>86</v>
      </c>
      <c r="AW410" s="14" t="s">
        <v>32</v>
      </c>
      <c r="AX410" s="14" t="s">
        <v>84</v>
      </c>
      <c r="AY410" s="255" t="s">
        <v>119</v>
      </c>
    </row>
    <row r="411" s="2" customFormat="1" ht="24.15" customHeight="1">
      <c r="A411" s="39"/>
      <c r="B411" s="40"/>
      <c r="C411" s="281" t="s">
        <v>751</v>
      </c>
      <c r="D411" s="281" t="s">
        <v>256</v>
      </c>
      <c r="E411" s="282" t="s">
        <v>752</v>
      </c>
      <c r="F411" s="283" t="s">
        <v>753</v>
      </c>
      <c r="G411" s="284" t="s">
        <v>302</v>
      </c>
      <c r="H411" s="285">
        <v>3</v>
      </c>
      <c r="I411" s="286"/>
      <c r="J411" s="287">
        <f>ROUND(I411*H411,2)</f>
        <v>0</v>
      </c>
      <c r="K411" s="288"/>
      <c r="L411" s="289"/>
      <c r="M411" s="290" t="s">
        <v>1</v>
      </c>
      <c r="N411" s="291" t="s">
        <v>41</v>
      </c>
      <c r="O411" s="92"/>
      <c r="P411" s="230">
        <f>O411*H411</f>
        <v>0</v>
      </c>
      <c r="Q411" s="230">
        <v>0.56999999999999995</v>
      </c>
      <c r="R411" s="230">
        <f>Q411*H411</f>
        <v>1.71</v>
      </c>
      <c r="S411" s="230">
        <v>0</v>
      </c>
      <c r="T411" s="231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32" t="s">
        <v>182</v>
      </c>
      <c r="AT411" s="232" t="s">
        <v>256</v>
      </c>
      <c r="AU411" s="232" t="s">
        <v>86</v>
      </c>
      <c r="AY411" s="18" t="s">
        <v>119</v>
      </c>
      <c r="BE411" s="233">
        <f>IF(N411="základní",J411,0)</f>
        <v>0</v>
      </c>
      <c r="BF411" s="233">
        <f>IF(N411="snížená",J411,0)</f>
        <v>0</v>
      </c>
      <c r="BG411" s="233">
        <f>IF(N411="zákl. přenesená",J411,0)</f>
        <v>0</v>
      </c>
      <c r="BH411" s="233">
        <f>IF(N411="sníž. přenesená",J411,0)</f>
        <v>0</v>
      </c>
      <c r="BI411" s="233">
        <f>IF(N411="nulová",J411,0)</f>
        <v>0</v>
      </c>
      <c r="BJ411" s="18" t="s">
        <v>84</v>
      </c>
      <c r="BK411" s="233">
        <f>ROUND(I411*H411,2)</f>
        <v>0</v>
      </c>
      <c r="BL411" s="18" t="s">
        <v>149</v>
      </c>
      <c r="BM411" s="232" t="s">
        <v>754</v>
      </c>
    </row>
    <row r="412" s="14" customFormat="1">
      <c r="A412" s="14"/>
      <c r="B412" s="245"/>
      <c r="C412" s="246"/>
      <c r="D412" s="236" t="s">
        <v>128</v>
      </c>
      <c r="E412" s="247" t="s">
        <v>1</v>
      </c>
      <c r="F412" s="248" t="s">
        <v>140</v>
      </c>
      <c r="G412" s="246"/>
      <c r="H412" s="249">
        <v>3</v>
      </c>
      <c r="I412" s="250"/>
      <c r="J412" s="246"/>
      <c r="K412" s="246"/>
      <c r="L412" s="251"/>
      <c r="M412" s="252"/>
      <c r="N412" s="253"/>
      <c r="O412" s="253"/>
      <c r="P412" s="253"/>
      <c r="Q412" s="253"/>
      <c r="R412" s="253"/>
      <c r="S412" s="253"/>
      <c r="T412" s="254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5" t="s">
        <v>128</v>
      </c>
      <c r="AU412" s="255" t="s">
        <v>86</v>
      </c>
      <c r="AV412" s="14" t="s">
        <v>86</v>
      </c>
      <c r="AW412" s="14" t="s">
        <v>32</v>
      </c>
      <c r="AX412" s="14" t="s">
        <v>84</v>
      </c>
      <c r="AY412" s="255" t="s">
        <v>119</v>
      </c>
    </row>
    <row r="413" s="2" customFormat="1" ht="24.15" customHeight="1">
      <c r="A413" s="39"/>
      <c r="B413" s="40"/>
      <c r="C413" s="281" t="s">
        <v>755</v>
      </c>
      <c r="D413" s="281" t="s">
        <v>256</v>
      </c>
      <c r="E413" s="282" t="s">
        <v>756</v>
      </c>
      <c r="F413" s="283" t="s">
        <v>757</v>
      </c>
      <c r="G413" s="284" t="s">
        <v>302</v>
      </c>
      <c r="H413" s="285">
        <v>3</v>
      </c>
      <c r="I413" s="286"/>
      <c r="J413" s="287">
        <f>ROUND(I413*H413,2)</f>
        <v>0</v>
      </c>
      <c r="K413" s="288"/>
      <c r="L413" s="289"/>
      <c r="M413" s="290" t="s">
        <v>1</v>
      </c>
      <c r="N413" s="291" t="s">
        <v>41</v>
      </c>
      <c r="O413" s="92"/>
      <c r="P413" s="230">
        <f>O413*H413</f>
        <v>0</v>
      </c>
      <c r="Q413" s="230">
        <v>0.34499999999999997</v>
      </c>
      <c r="R413" s="230">
        <f>Q413*H413</f>
        <v>1.0349999999999999</v>
      </c>
      <c r="S413" s="230">
        <v>0</v>
      </c>
      <c r="T413" s="231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32" t="s">
        <v>182</v>
      </c>
      <c r="AT413" s="232" t="s">
        <v>256</v>
      </c>
      <c r="AU413" s="232" t="s">
        <v>86</v>
      </c>
      <c r="AY413" s="18" t="s">
        <v>119</v>
      </c>
      <c r="BE413" s="233">
        <f>IF(N413="základní",J413,0)</f>
        <v>0</v>
      </c>
      <c r="BF413" s="233">
        <f>IF(N413="snížená",J413,0)</f>
        <v>0</v>
      </c>
      <c r="BG413" s="233">
        <f>IF(N413="zákl. přenesená",J413,0)</f>
        <v>0</v>
      </c>
      <c r="BH413" s="233">
        <f>IF(N413="sníž. přenesená",J413,0)</f>
        <v>0</v>
      </c>
      <c r="BI413" s="233">
        <f>IF(N413="nulová",J413,0)</f>
        <v>0</v>
      </c>
      <c r="BJ413" s="18" t="s">
        <v>84</v>
      </c>
      <c r="BK413" s="233">
        <f>ROUND(I413*H413,2)</f>
        <v>0</v>
      </c>
      <c r="BL413" s="18" t="s">
        <v>149</v>
      </c>
      <c r="BM413" s="232" t="s">
        <v>758</v>
      </c>
    </row>
    <row r="414" s="14" customFormat="1">
      <c r="A414" s="14"/>
      <c r="B414" s="245"/>
      <c r="C414" s="246"/>
      <c r="D414" s="236" t="s">
        <v>128</v>
      </c>
      <c r="E414" s="247" t="s">
        <v>1</v>
      </c>
      <c r="F414" s="248" t="s">
        <v>140</v>
      </c>
      <c r="G414" s="246"/>
      <c r="H414" s="249">
        <v>3</v>
      </c>
      <c r="I414" s="250"/>
      <c r="J414" s="246"/>
      <c r="K414" s="246"/>
      <c r="L414" s="251"/>
      <c r="M414" s="252"/>
      <c r="N414" s="253"/>
      <c r="O414" s="253"/>
      <c r="P414" s="253"/>
      <c r="Q414" s="253"/>
      <c r="R414" s="253"/>
      <c r="S414" s="253"/>
      <c r="T414" s="254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5" t="s">
        <v>128</v>
      </c>
      <c r="AU414" s="255" t="s">
        <v>86</v>
      </c>
      <c r="AV414" s="14" t="s">
        <v>86</v>
      </c>
      <c r="AW414" s="14" t="s">
        <v>32</v>
      </c>
      <c r="AX414" s="14" t="s">
        <v>84</v>
      </c>
      <c r="AY414" s="255" t="s">
        <v>119</v>
      </c>
    </row>
    <row r="415" s="2" customFormat="1" ht="16.5" customHeight="1">
      <c r="A415" s="39"/>
      <c r="B415" s="40"/>
      <c r="C415" s="281" t="s">
        <v>759</v>
      </c>
      <c r="D415" s="281" t="s">
        <v>256</v>
      </c>
      <c r="E415" s="282" t="s">
        <v>760</v>
      </c>
      <c r="F415" s="283" t="s">
        <v>761</v>
      </c>
      <c r="G415" s="284" t="s">
        <v>302</v>
      </c>
      <c r="H415" s="285">
        <v>1</v>
      </c>
      <c r="I415" s="286"/>
      <c r="J415" s="287">
        <f>ROUND(I415*H415,2)</f>
        <v>0</v>
      </c>
      <c r="K415" s="288"/>
      <c r="L415" s="289"/>
      <c r="M415" s="290" t="s">
        <v>1</v>
      </c>
      <c r="N415" s="291" t="s">
        <v>41</v>
      </c>
      <c r="O415" s="92"/>
      <c r="P415" s="230">
        <f>O415*H415</f>
        <v>0</v>
      </c>
      <c r="Q415" s="230">
        <v>0.28999999999999998</v>
      </c>
      <c r="R415" s="230">
        <f>Q415*H415</f>
        <v>0.28999999999999998</v>
      </c>
      <c r="S415" s="230">
        <v>0</v>
      </c>
      <c r="T415" s="231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32" t="s">
        <v>182</v>
      </c>
      <c r="AT415" s="232" t="s">
        <v>256</v>
      </c>
      <c r="AU415" s="232" t="s">
        <v>86</v>
      </c>
      <c r="AY415" s="18" t="s">
        <v>119</v>
      </c>
      <c r="BE415" s="233">
        <f>IF(N415="základní",J415,0)</f>
        <v>0</v>
      </c>
      <c r="BF415" s="233">
        <f>IF(N415="snížená",J415,0)</f>
        <v>0</v>
      </c>
      <c r="BG415" s="233">
        <f>IF(N415="zákl. přenesená",J415,0)</f>
        <v>0</v>
      </c>
      <c r="BH415" s="233">
        <f>IF(N415="sníž. přenesená",J415,0)</f>
        <v>0</v>
      </c>
      <c r="BI415" s="233">
        <f>IF(N415="nulová",J415,0)</f>
        <v>0</v>
      </c>
      <c r="BJ415" s="18" t="s">
        <v>84</v>
      </c>
      <c r="BK415" s="233">
        <f>ROUND(I415*H415,2)</f>
        <v>0</v>
      </c>
      <c r="BL415" s="18" t="s">
        <v>149</v>
      </c>
      <c r="BM415" s="232" t="s">
        <v>762</v>
      </c>
    </row>
    <row r="416" s="14" customFormat="1">
      <c r="A416" s="14"/>
      <c r="B416" s="245"/>
      <c r="C416" s="246"/>
      <c r="D416" s="236" t="s">
        <v>128</v>
      </c>
      <c r="E416" s="247" t="s">
        <v>1</v>
      </c>
      <c r="F416" s="248" t="s">
        <v>166</v>
      </c>
      <c r="G416" s="246"/>
      <c r="H416" s="249">
        <v>1</v>
      </c>
      <c r="I416" s="250"/>
      <c r="J416" s="246"/>
      <c r="K416" s="246"/>
      <c r="L416" s="251"/>
      <c r="M416" s="252"/>
      <c r="N416" s="253"/>
      <c r="O416" s="253"/>
      <c r="P416" s="253"/>
      <c r="Q416" s="253"/>
      <c r="R416" s="253"/>
      <c r="S416" s="253"/>
      <c r="T416" s="254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5" t="s">
        <v>128</v>
      </c>
      <c r="AU416" s="255" t="s">
        <v>86</v>
      </c>
      <c r="AV416" s="14" t="s">
        <v>86</v>
      </c>
      <c r="AW416" s="14" t="s">
        <v>32</v>
      </c>
      <c r="AX416" s="14" t="s">
        <v>84</v>
      </c>
      <c r="AY416" s="255" t="s">
        <v>119</v>
      </c>
    </row>
    <row r="417" s="2" customFormat="1" ht="21.75" customHeight="1">
      <c r="A417" s="39"/>
      <c r="B417" s="40"/>
      <c r="C417" s="281" t="s">
        <v>763</v>
      </c>
      <c r="D417" s="281" t="s">
        <v>256</v>
      </c>
      <c r="E417" s="282" t="s">
        <v>764</v>
      </c>
      <c r="F417" s="283" t="s">
        <v>765</v>
      </c>
      <c r="G417" s="284" t="s">
        <v>302</v>
      </c>
      <c r="H417" s="285">
        <v>3</v>
      </c>
      <c r="I417" s="286"/>
      <c r="J417" s="287">
        <f>ROUND(I417*H417,2)</f>
        <v>0</v>
      </c>
      <c r="K417" s="288"/>
      <c r="L417" s="289"/>
      <c r="M417" s="290" t="s">
        <v>1</v>
      </c>
      <c r="N417" s="291" t="s">
        <v>41</v>
      </c>
      <c r="O417" s="92"/>
      <c r="P417" s="230">
        <f>O417*H417</f>
        <v>0</v>
      </c>
      <c r="Q417" s="230">
        <v>0.28999999999999998</v>
      </c>
      <c r="R417" s="230">
        <f>Q417*H417</f>
        <v>0.86999999999999988</v>
      </c>
      <c r="S417" s="230">
        <v>0</v>
      </c>
      <c r="T417" s="231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32" t="s">
        <v>182</v>
      </c>
      <c r="AT417" s="232" t="s">
        <v>256</v>
      </c>
      <c r="AU417" s="232" t="s">
        <v>86</v>
      </c>
      <c r="AY417" s="18" t="s">
        <v>119</v>
      </c>
      <c r="BE417" s="233">
        <f>IF(N417="základní",J417,0)</f>
        <v>0</v>
      </c>
      <c r="BF417" s="233">
        <f>IF(N417="snížená",J417,0)</f>
        <v>0</v>
      </c>
      <c r="BG417" s="233">
        <f>IF(N417="zákl. přenesená",J417,0)</f>
        <v>0</v>
      </c>
      <c r="BH417" s="233">
        <f>IF(N417="sníž. přenesená",J417,0)</f>
        <v>0</v>
      </c>
      <c r="BI417" s="233">
        <f>IF(N417="nulová",J417,0)</f>
        <v>0</v>
      </c>
      <c r="BJ417" s="18" t="s">
        <v>84</v>
      </c>
      <c r="BK417" s="233">
        <f>ROUND(I417*H417,2)</f>
        <v>0</v>
      </c>
      <c r="BL417" s="18" t="s">
        <v>149</v>
      </c>
      <c r="BM417" s="232" t="s">
        <v>766</v>
      </c>
    </row>
    <row r="418" s="14" customFormat="1">
      <c r="A418" s="14"/>
      <c r="B418" s="245"/>
      <c r="C418" s="246"/>
      <c r="D418" s="236" t="s">
        <v>128</v>
      </c>
      <c r="E418" s="247" t="s">
        <v>1</v>
      </c>
      <c r="F418" s="248" t="s">
        <v>140</v>
      </c>
      <c r="G418" s="246"/>
      <c r="H418" s="249">
        <v>3</v>
      </c>
      <c r="I418" s="250"/>
      <c r="J418" s="246"/>
      <c r="K418" s="246"/>
      <c r="L418" s="251"/>
      <c r="M418" s="252"/>
      <c r="N418" s="253"/>
      <c r="O418" s="253"/>
      <c r="P418" s="253"/>
      <c r="Q418" s="253"/>
      <c r="R418" s="253"/>
      <c r="S418" s="253"/>
      <c r="T418" s="254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55" t="s">
        <v>128</v>
      </c>
      <c r="AU418" s="255" t="s">
        <v>86</v>
      </c>
      <c r="AV418" s="14" t="s">
        <v>86</v>
      </c>
      <c r="AW418" s="14" t="s">
        <v>32</v>
      </c>
      <c r="AX418" s="14" t="s">
        <v>84</v>
      </c>
      <c r="AY418" s="255" t="s">
        <v>119</v>
      </c>
    </row>
    <row r="419" s="2" customFormat="1" ht="24.15" customHeight="1">
      <c r="A419" s="39"/>
      <c r="B419" s="40"/>
      <c r="C419" s="281" t="s">
        <v>767</v>
      </c>
      <c r="D419" s="281" t="s">
        <v>256</v>
      </c>
      <c r="E419" s="282" t="s">
        <v>768</v>
      </c>
      <c r="F419" s="283" t="s">
        <v>769</v>
      </c>
      <c r="G419" s="284" t="s">
        <v>302</v>
      </c>
      <c r="H419" s="285">
        <v>2</v>
      </c>
      <c r="I419" s="286"/>
      <c r="J419" s="287">
        <f>ROUND(I419*H419,2)</f>
        <v>0</v>
      </c>
      <c r="K419" s="288"/>
      <c r="L419" s="289"/>
      <c r="M419" s="290" t="s">
        <v>1</v>
      </c>
      <c r="N419" s="291" t="s">
        <v>41</v>
      </c>
      <c r="O419" s="92"/>
      <c r="P419" s="230">
        <f>O419*H419</f>
        <v>0</v>
      </c>
      <c r="Q419" s="230">
        <v>0.56999999999999995</v>
      </c>
      <c r="R419" s="230">
        <f>Q419*H419</f>
        <v>1.1399999999999999</v>
      </c>
      <c r="S419" s="230">
        <v>0</v>
      </c>
      <c r="T419" s="231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32" t="s">
        <v>182</v>
      </c>
      <c r="AT419" s="232" t="s">
        <v>256</v>
      </c>
      <c r="AU419" s="232" t="s">
        <v>86</v>
      </c>
      <c r="AY419" s="18" t="s">
        <v>119</v>
      </c>
      <c r="BE419" s="233">
        <f>IF(N419="základní",J419,0)</f>
        <v>0</v>
      </c>
      <c r="BF419" s="233">
        <f>IF(N419="snížená",J419,0)</f>
        <v>0</v>
      </c>
      <c r="BG419" s="233">
        <f>IF(N419="zákl. přenesená",J419,0)</f>
        <v>0</v>
      </c>
      <c r="BH419" s="233">
        <f>IF(N419="sníž. přenesená",J419,0)</f>
        <v>0</v>
      </c>
      <c r="BI419" s="233">
        <f>IF(N419="nulová",J419,0)</f>
        <v>0</v>
      </c>
      <c r="BJ419" s="18" t="s">
        <v>84</v>
      </c>
      <c r="BK419" s="233">
        <f>ROUND(I419*H419,2)</f>
        <v>0</v>
      </c>
      <c r="BL419" s="18" t="s">
        <v>149</v>
      </c>
      <c r="BM419" s="232" t="s">
        <v>770</v>
      </c>
    </row>
    <row r="420" s="14" customFormat="1">
      <c r="A420" s="14"/>
      <c r="B420" s="245"/>
      <c r="C420" s="246"/>
      <c r="D420" s="236" t="s">
        <v>128</v>
      </c>
      <c r="E420" s="247" t="s">
        <v>1</v>
      </c>
      <c r="F420" s="248" t="s">
        <v>86</v>
      </c>
      <c r="G420" s="246"/>
      <c r="H420" s="249">
        <v>2</v>
      </c>
      <c r="I420" s="250"/>
      <c r="J420" s="246"/>
      <c r="K420" s="246"/>
      <c r="L420" s="251"/>
      <c r="M420" s="252"/>
      <c r="N420" s="253"/>
      <c r="O420" s="253"/>
      <c r="P420" s="253"/>
      <c r="Q420" s="253"/>
      <c r="R420" s="253"/>
      <c r="S420" s="253"/>
      <c r="T420" s="254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55" t="s">
        <v>128</v>
      </c>
      <c r="AU420" s="255" t="s">
        <v>86</v>
      </c>
      <c r="AV420" s="14" t="s">
        <v>86</v>
      </c>
      <c r="AW420" s="14" t="s">
        <v>32</v>
      </c>
      <c r="AX420" s="14" t="s">
        <v>84</v>
      </c>
      <c r="AY420" s="255" t="s">
        <v>119</v>
      </c>
    </row>
    <row r="421" s="2" customFormat="1" ht="24.15" customHeight="1">
      <c r="A421" s="39"/>
      <c r="B421" s="40"/>
      <c r="C421" s="281" t="s">
        <v>771</v>
      </c>
      <c r="D421" s="281" t="s">
        <v>256</v>
      </c>
      <c r="E421" s="282" t="s">
        <v>772</v>
      </c>
      <c r="F421" s="283" t="s">
        <v>773</v>
      </c>
      <c r="G421" s="284" t="s">
        <v>302</v>
      </c>
      <c r="H421" s="285">
        <v>1</v>
      </c>
      <c r="I421" s="286"/>
      <c r="J421" s="287">
        <f>ROUND(I421*H421,2)</f>
        <v>0</v>
      </c>
      <c r="K421" s="288"/>
      <c r="L421" s="289"/>
      <c r="M421" s="290" t="s">
        <v>1</v>
      </c>
      <c r="N421" s="291" t="s">
        <v>41</v>
      </c>
      <c r="O421" s="92"/>
      <c r="P421" s="230">
        <f>O421*H421</f>
        <v>0</v>
      </c>
      <c r="Q421" s="230">
        <v>0.16</v>
      </c>
      <c r="R421" s="230">
        <f>Q421*H421</f>
        <v>0.16</v>
      </c>
      <c r="S421" s="230">
        <v>0</v>
      </c>
      <c r="T421" s="231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32" t="s">
        <v>182</v>
      </c>
      <c r="AT421" s="232" t="s">
        <v>256</v>
      </c>
      <c r="AU421" s="232" t="s">
        <v>86</v>
      </c>
      <c r="AY421" s="18" t="s">
        <v>119</v>
      </c>
      <c r="BE421" s="233">
        <f>IF(N421="základní",J421,0)</f>
        <v>0</v>
      </c>
      <c r="BF421" s="233">
        <f>IF(N421="snížená",J421,0)</f>
        <v>0</v>
      </c>
      <c r="BG421" s="233">
        <f>IF(N421="zákl. přenesená",J421,0)</f>
        <v>0</v>
      </c>
      <c r="BH421" s="233">
        <f>IF(N421="sníž. přenesená",J421,0)</f>
        <v>0</v>
      </c>
      <c r="BI421" s="233">
        <f>IF(N421="nulová",J421,0)</f>
        <v>0</v>
      </c>
      <c r="BJ421" s="18" t="s">
        <v>84</v>
      </c>
      <c r="BK421" s="233">
        <f>ROUND(I421*H421,2)</f>
        <v>0</v>
      </c>
      <c r="BL421" s="18" t="s">
        <v>149</v>
      </c>
      <c r="BM421" s="232" t="s">
        <v>774</v>
      </c>
    </row>
    <row r="422" s="14" customFormat="1">
      <c r="A422" s="14"/>
      <c r="B422" s="245"/>
      <c r="C422" s="246"/>
      <c r="D422" s="236" t="s">
        <v>128</v>
      </c>
      <c r="E422" s="247" t="s">
        <v>1</v>
      </c>
      <c r="F422" s="248" t="s">
        <v>84</v>
      </c>
      <c r="G422" s="246"/>
      <c r="H422" s="249">
        <v>1</v>
      </c>
      <c r="I422" s="250"/>
      <c r="J422" s="246"/>
      <c r="K422" s="246"/>
      <c r="L422" s="251"/>
      <c r="M422" s="252"/>
      <c r="N422" s="253"/>
      <c r="O422" s="253"/>
      <c r="P422" s="253"/>
      <c r="Q422" s="253"/>
      <c r="R422" s="253"/>
      <c r="S422" s="253"/>
      <c r="T422" s="254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5" t="s">
        <v>128</v>
      </c>
      <c r="AU422" s="255" t="s">
        <v>86</v>
      </c>
      <c r="AV422" s="14" t="s">
        <v>86</v>
      </c>
      <c r="AW422" s="14" t="s">
        <v>32</v>
      </c>
      <c r="AX422" s="14" t="s">
        <v>84</v>
      </c>
      <c r="AY422" s="255" t="s">
        <v>119</v>
      </c>
    </row>
    <row r="423" s="2" customFormat="1" ht="24.15" customHeight="1">
      <c r="A423" s="39"/>
      <c r="B423" s="40"/>
      <c r="C423" s="220" t="s">
        <v>593</v>
      </c>
      <c r="D423" s="220" t="s">
        <v>122</v>
      </c>
      <c r="E423" s="221" t="s">
        <v>775</v>
      </c>
      <c r="F423" s="222" t="s">
        <v>776</v>
      </c>
      <c r="G423" s="223" t="s">
        <v>302</v>
      </c>
      <c r="H423" s="224">
        <v>3</v>
      </c>
      <c r="I423" s="225"/>
      <c r="J423" s="226">
        <f>ROUND(I423*H423,2)</f>
        <v>0</v>
      </c>
      <c r="K423" s="227"/>
      <c r="L423" s="45"/>
      <c r="M423" s="228" t="s">
        <v>1</v>
      </c>
      <c r="N423" s="229" t="s">
        <v>41</v>
      </c>
      <c r="O423" s="92"/>
      <c r="P423" s="230">
        <f>O423*H423</f>
        <v>0</v>
      </c>
      <c r="Q423" s="230">
        <v>0.00051999999999999995</v>
      </c>
      <c r="R423" s="230">
        <f>Q423*H423</f>
        <v>0.0015599999999999998</v>
      </c>
      <c r="S423" s="230">
        <v>0</v>
      </c>
      <c r="T423" s="231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32" t="s">
        <v>149</v>
      </c>
      <c r="AT423" s="232" t="s">
        <v>122</v>
      </c>
      <c r="AU423" s="232" t="s">
        <v>86</v>
      </c>
      <c r="AY423" s="18" t="s">
        <v>119</v>
      </c>
      <c r="BE423" s="233">
        <f>IF(N423="základní",J423,0)</f>
        <v>0</v>
      </c>
      <c r="BF423" s="233">
        <f>IF(N423="snížená",J423,0)</f>
        <v>0</v>
      </c>
      <c r="BG423" s="233">
        <f>IF(N423="zákl. přenesená",J423,0)</f>
        <v>0</v>
      </c>
      <c r="BH423" s="233">
        <f>IF(N423="sníž. přenesená",J423,0)</f>
        <v>0</v>
      </c>
      <c r="BI423" s="233">
        <f>IF(N423="nulová",J423,0)</f>
        <v>0</v>
      </c>
      <c r="BJ423" s="18" t="s">
        <v>84</v>
      </c>
      <c r="BK423" s="233">
        <f>ROUND(I423*H423,2)</f>
        <v>0</v>
      </c>
      <c r="BL423" s="18" t="s">
        <v>149</v>
      </c>
      <c r="BM423" s="232" t="s">
        <v>777</v>
      </c>
    </row>
    <row r="424" s="14" customFormat="1">
      <c r="A424" s="14"/>
      <c r="B424" s="245"/>
      <c r="C424" s="246"/>
      <c r="D424" s="236" t="s">
        <v>128</v>
      </c>
      <c r="E424" s="247" t="s">
        <v>1</v>
      </c>
      <c r="F424" s="248" t="s">
        <v>140</v>
      </c>
      <c r="G424" s="246"/>
      <c r="H424" s="249">
        <v>3</v>
      </c>
      <c r="I424" s="250"/>
      <c r="J424" s="246"/>
      <c r="K424" s="246"/>
      <c r="L424" s="251"/>
      <c r="M424" s="252"/>
      <c r="N424" s="253"/>
      <c r="O424" s="253"/>
      <c r="P424" s="253"/>
      <c r="Q424" s="253"/>
      <c r="R424" s="253"/>
      <c r="S424" s="253"/>
      <c r="T424" s="254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5" t="s">
        <v>128</v>
      </c>
      <c r="AU424" s="255" t="s">
        <v>86</v>
      </c>
      <c r="AV424" s="14" t="s">
        <v>86</v>
      </c>
      <c r="AW424" s="14" t="s">
        <v>32</v>
      </c>
      <c r="AX424" s="14" t="s">
        <v>84</v>
      </c>
      <c r="AY424" s="255" t="s">
        <v>119</v>
      </c>
    </row>
    <row r="425" s="2" customFormat="1" ht="24.15" customHeight="1">
      <c r="A425" s="39"/>
      <c r="B425" s="40"/>
      <c r="C425" s="281" t="s">
        <v>778</v>
      </c>
      <c r="D425" s="281" t="s">
        <v>256</v>
      </c>
      <c r="E425" s="282" t="s">
        <v>779</v>
      </c>
      <c r="F425" s="283" t="s">
        <v>780</v>
      </c>
      <c r="G425" s="284" t="s">
        <v>302</v>
      </c>
      <c r="H425" s="285">
        <v>3</v>
      </c>
      <c r="I425" s="286"/>
      <c r="J425" s="287">
        <f>ROUND(I425*H425,2)</f>
        <v>0</v>
      </c>
      <c r="K425" s="288"/>
      <c r="L425" s="289"/>
      <c r="M425" s="290" t="s">
        <v>1</v>
      </c>
      <c r="N425" s="291" t="s">
        <v>41</v>
      </c>
      <c r="O425" s="92"/>
      <c r="P425" s="230">
        <f>O425*H425</f>
        <v>0</v>
      </c>
      <c r="Q425" s="230">
        <v>0.02</v>
      </c>
      <c r="R425" s="230">
        <f>Q425*H425</f>
        <v>0.059999999999999998</v>
      </c>
      <c r="S425" s="230">
        <v>0</v>
      </c>
      <c r="T425" s="231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32" t="s">
        <v>182</v>
      </c>
      <c r="AT425" s="232" t="s">
        <v>256</v>
      </c>
      <c r="AU425" s="232" t="s">
        <v>86</v>
      </c>
      <c r="AY425" s="18" t="s">
        <v>119</v>
      </c>
      <c r="BE425" s="233">
        <f>IF(N425="základní",J425,0)</f>
        <v>0</v>
      </c>
      <c r="BF425" s="233">
        <f>IF(N425="snížená",J425,0)</f>
        <v>0</v>
      </c>
      <c r="BG425" s="233">
        <f>IF(N425="zákl. přenesená",J425,0)</f>
        <v>0</v>
      </c>
      <c r="BH425" s="233">
        <f>IF(N425="sníž. přenesená",J425,0)</f>
        <v>0</v>
      </c>
      <c r="BI425" s="233">
        <f>IF(N425="nulová",J425,0)</f>
        <v>0</v>
      </c>
      <c r="BJ425" s="18" t="s">
        <v>84</v>
      </c>
      <c r="BK425" s="233">
        <f>ROUND(I425*H425,2)</f>
        <v>0</v>
      </c>
      <c r="BL425" s="18" t="s">
        <v>149</v>
      </c>
      <c r="BM425" s="232" t="s">
        <v>781</v>
      </c>
    </row>
    <row r="426" s="14" customFormat="1">
      <c r="A426" s="14"/>
      <c r="B426" s="245"/>
      <c r="C426" s="246"/>
      <c r="D426" s="236" t="s">
        <v>128</v>
      </c>
      <c r="E426" s="247" t="s">
        <v>1</v>
      </c>
      <c r="F426" s="248" t="s">
        <v>304</v>
      </c>
      <c r="G426" s="246"/>
      <c r="H426" s="249">
        <v>3</v>
      </c>
      <c r="I426" s="250"/>
      <c r="J426" s="246"/>
      <c r="K426" s="246"/>
      <c r="L426" s="251"/>
      <c r="M426" s="252"/>
      <c r="N426" s="253"/>
      <c r="O426" s="253"/>
      <c r="P426" s="253"/>
      <c r="Q426" s="253"/>
      <c r="R426" s="253"/>
      <c r="S426" s="253"/>
      <c r="T426" s="254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5" t="s">
        <v>128</v>
      </c>
      <c r="AU426" s="255" t="s">
        <v>86</v>
      </c>
      <c r="AV426" s="14" t="s">
        <v>86</v>
      </c>
      <c r="AW426" s="14" t="s">
        <v>32</v>
      </c>
      <c r="AX426" s="14" t="s">
        <v>84</v>
      </c>
      <c r="AY426" s="255" t="s">
        <v>119</v>
      </c>
    </row>
    <row r="427" s="2" customFormat="1" ht="24.15" customHeight="1">
      <c r="A427" s="39"/>
      <c r="B427" s="40"/>
      <c r="C427" s="220" t="s">
        <v>782</v>
      </c>
      <c r="D427" s="220" t="s">
        <v>122</v>
      </c>
      <c r="E427" s="221" t="s">
        <v>783</v>
      </c>
      <c r="F427" s="222" t="s">
        <v>784</v>
      </c>
      <c r="G427" s="223" t="s">
        <v>302</v>
      </c>
      <c r="H427" s="224">
        <v>2</v>
      </c>
      <c r="I427" s="225"/>
      <c r="J427" s="226">
        <f>ROUND(I427*H427,2)</f>
        <v>0</v>
      </c>
      <c r="K427" s="227"/>
      <c r="L427" s="45"/>
      <c r="M427" s="228" t="s">
        <v>1</v>
      </c>
      <c r="N427" s="229" t="s">
        <v>41</v>
      </c>
      <c r="O427" s="92"/>
      <c r="P427" s="230">
        <f>O427*H427</f>
        <v>0</v>
      </c>
      <c r="Q427" s="230">
        <v>0.00080000000000000004</v>
      </c>
      <c r="R427" s="230">
        <f>Q427*H427</f>
        <v>0.0016000000000000001</v>
      </c>
      <c r="S427" s="230">
        <v>0</v>
      </c>
      <c r="T427" s="231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32" t="s">
        <v>149</v>
      </c>
      <c r="AT427" s="232" t="s">
        <v>122</v>
      </c>
      <c r="AU427" s="232" t="s">
        <v>86</v>
      </c>
      <c r="AY427" s="18" t="s">
        <v>119</v>
      </c>
      <c r="BE427" s="233">
        <f>IF(N427="základní",J427,0)</f>
        <v>0</v>
      </c>
      <c r="BF427" s="233">
        <f>IF(N427="snížená",J427,0)</f>
        <v>0</v>
      </c>
      <c r="BG427" s="233">
        <f>IF(N427="zákl. přenesená",J427,0)</f>
        <v>0</v>
      </c>
      <c r="BH427" s="233">
        <f>IF(N427="sníž. přenesená",J427,0)</f>
        <v>0</v>
      </c>
      <c r="BI427" s="233">
        <f>IF(N427="nulová",J427,0)</f>
        <v>0</v>
      </c>
      <c r="BJ427" s="18" t="s">
        <v>84</v>
      </c>
      <c r="BK427" s="233">
        <f>ROUND(I427*H427,2)</f>
        <v>0</v>
      </c>
      <c r="BL427" s="18" t="s">
        <v>149</v>
      </c>
      <c r="BM427" s="232" t="s">
        <v>785</v>
      </c>
    </row>
    <row r="428" s="14" customFormat="1">
      <c r="A428" s="14"/>
      <c r="B428" s="245"/>
      <c r="C428" s="246"/>
      <c r="D428" s="236" t="s">
        <v>128</v>
      </c>
      <c r="E428" s="247" t="s">
        <v>1</v>
      </c>
      <c r="F428" s="248" t="s">
        <v>365</v>
      </c>
      <c r="G428" s="246"/>
      <c r="H428" s="249">
        <v>2</v>
      </c>
      <c r="I428" s="250"/>
      <c r="J428" s="246"/>
      <c r="K428" s="246"/>
      <c r="L428" s="251"/>
      <c r="M428" s="252"/>
      <c r="N428" s="253"/>
      <c r="O428" s="253"/>
      <c r="P428" s="253"/>
      <c r="Q428" s="253"/>
      <c r="R428" s="253"/>
      <c r="S428" s="253"/>
      <c r="T428" s="254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55" t="s">
        <v>128</v>
      </c>
      <c r="AU428" s="255" t="s">
        <v>86</v>
      </c>
      <c r="AV428" s="14" t="s">
        <v>86</v>
      </c>
      <c r="AW428" s="14" t="s">
        <v>32</v>
      </c>
      <c r="AX428" s="14" t="s">
        <v>84</v>
      </c>
      <c r="AY428" s="255" t="s">
        <v>119</v>
      </c>
    </row>
    <row r="429" s="2" customFormat="1" ht="24.15" customHeight="1">
      <c r="A429" s="39"/>
      <c r="B429" s="40"/>
      <c r="C429" s="281" t="s">
        <v>786</v>
      </c>
      <c r="D429" s="281" t="s">
        <v>256</v>
      </c>
      <c r="E429" s="282" t="s">
        <v>787</v>
      </c>
      <c r="F429" s="283" t="s">
        <v>788</v>
      </c>
      <c r="G429" s="284" t="s">
        <v>302</v>
      </c>
      <c r="H429" s="285">
        <v>2</v>
      </c>
      <c r="I429" s="286"/>
      <c r="J429" s="287">
        <f>ROUND(I429*H429,2)</f>
        <v>0</v>
      </c>
      <c r="K429" s="288"/>
      <c r="L429" s="289"/>
      <c r="M429" s="290" t="s">
        <v>1</v>
      </c>
      <c r="N429" s="291" t="s">
        <v>41</v>
      </c>
      <c r="O429" s="92"/>
      <c r="P429" s="230">
        <f>O429*H429</f>
        <v>0</v>
      </c>
      <c r="Q429" s="230">
        <v>0.014500000000000001</v>
      </c>
      <c r="R429" s="230">
        <f>Q429*H429</f>
        <v>0.029000000000000001</v>
      </c>
      <c r="S429" s="230">
        <v>0</v>
      </c>
      <c r="T429" s="231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32" t="s">
        <v>182</v>
      </c>
      <c r="AT429" s="232" t="s">
        <v>256</v>
      </c>
      <c r="AU429" s="232" t="s">
        <v>86</v>
      </c>
      <c r="AY429" s="18" t="s">
        <v>119</v>
      </c>
      <c r="BE429" s="233">
        <f>IF(N429="základní",J429,0)</f>
        <v>0</v>
      </c>
      <c r="BF429" s="233">
        <f>IF(N429="snížená",J429,0)</f>
        <v>0</v>
      </c>
      <c r="BG429" s="233">
        <f>IF(N429="zákl. přenesená",J429,0)</f>
        <v>0</v>
      </c>
      <c r="BH429" s="233">
        <f>IF(N429="sníž. přenesená",J429,0)</f>
        <v>0</v>
      </c>
      <c r="BI429" s="233">
        <f>IF(N429="nulová",J429,0)</f>
        <v>0</v>
      </c>
      <c r="BJ429" s="18" t="s">
        <v>84</v>
      </c>
      <c r="BK429" s="233">
        <f>ROUND(I429*H429,2)</f>
        <v>0</v>
      </c>
      <c r="BL429" s="18" t="s">
        <v>149</v>
      </c>
      <c r="BM429" s="232" t="s">
        <v>789</v>
      </c>
    </row>
    <row r="430" s="14" customFormat="1">
      <c r="A430" s="14"/>
      <c r="B430" s="245"/>
      <c r="C430" s="246"/>
      <c r="D430" s="236" t="s">
        <v>128</v>
      </c>
      <c r="E430" s="247" t="s">
        <v>1</v>
      </c>
      <c r="F430" s="248" t="s">
        <v>365</v>
      </c>
      <c r="G430" s="246"/>
      <c r="H430" s="249">
        <v>2</v>
      </c>
      <c r="I430" s="250"/>
      <c r="J430" s="246"/>
      <c r="K430" s="246"/>
      <c r="L430" s="251"/>
      <c r="M430" s="252"/>
      <c r="N430" s="253"/>
      <c r="O430" s="253"/>
      <c r="P430" s="253"/>
      <c r="Q430" s="253"/>
      <c r="R430" s="253"/>
      <c r="S430" s="253"/>
      <c r="T430" s="254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5" t="s">
        <v>128</v>
      </c>
      <c r="AU430" s="255" t="s">
        <v>86</v>
      </c>
      <c r="AV430" s="14" t="s">
        <v>86</v>
      </c>
      <c r="AW430" s="14" t="s">
        <v>32</v>
      </c>
      <c r="AX430" s="14" t="s">
        <v>84</v>
      </c>
      <c r="AY430" s="255" t="s">
        <v>119</v>
      </c>
    </row>
    <row r="431" s="2" customFormat="1" ht="21.75" customHeight="1">
      <c r="A431" s="39"/>
      <c r="B431" s="40"/>
      <c r="C431" s="220" t="s">
        <v>790</v>
      </c>
      <c r="D431" s="220" t="s">
        <v>122</v>
      </c>
      <c r="E431" s="221" t="s">
        <v>791</v>
      </c>
      <c r="F431" s="222" t="s">
        <v>792</v>
      </c>
      <c r="G431" s="223" t="s">
        <v>302</v>
      </c>
      <c r="H431" s="224">
        <v>1</v>
      </c>
      <c r="I431" s="225"/>
      <c r="J431" s="226">
        <f>ROUND(I431*H431,2)</f>
        <v>0</v>
      </c>
      <c r="K431" s="227"/>
      <c r="L431" s="45"/>
      <c r="M431" s="228" t="s">
        <v>1</v>
      </c>
      <c r="N431" s="229" t="s">
        <v>41</v>
      </c>
      <c r="O431" s="92"/>
      <c r="P431" s="230">
        <f>O431*H431</f>
        <v>0</v>
      </c>
      <c r="Q431" s="230">
        <v>0.35743999999999998</v>
      </c>
      <c r="R431" s="230">
        <f>Q431*H431</f>
        <v>0.35743999999999998</v>
      </c>
      <c r="S431" s="230">
        <v>0</v>
      </c>
      <c r="T431" s="231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32" t="s">
        <v>149</v>
      </c>
      <c r="AT431" s="232" t="s">
        <v>122</v>
      </c>
      <c r="AU431" s="232" t="s">
        <v>86</v>
      </c>
      <c r="AY431" s="18" t="s">
        <v>119</v>
      </c>
      <c r="BE431" s="233">
        <f>IF(N431="základní",J431,0)</f>
        <v>0</v>
      </c>
      <c r="BF431" s="233">
        <f>IF(N431="snížená",J431,0)</f>
        <v>0</v>
      </c>
      <c r="BG431" s="233">
        <f>IF(N431="zákl. přenesená",J431,0)</f>
        <v>0</v>
      </c>
      <c r="BH431" s="233">
        <f>IF(N431="sníž. přenesená",J431,0)</f>
        <v>0</v>
      </c>
      <c r="BI431" s="233">
        <f>IF(N431="nulová",J431,0)</f>
        <v>0</v>
      </c>
      <c r="BJ431" s="18" t="s">
        <v>84</v>
      </c>
      <c r="BK431" s="233">
        <f>ROUND(I431*H431,2)</f>
        <v>0</v>
      </c>
      <c r="BL431" s="18" t="s">
        <v>149</v>
      </c>
      <c r="BM431" s="232" t="s">
        <v>793</v>
      </c>
    </row>
    <row r="432" s="14" customFormat="1">
      <c r="A432" s="14"/>
      <c r="B432" s="245"/>
      <c r="C432" s="246"/>
      <c r="D432" s="236" t="s">
        <v>128</v>
      </c>
      <c r="E432" s="247" t="s">
        <v>1</v>
      </c>
      <c r="F432" s="248" t="s">
        <v>84</v>
      </c>
      <c r="G432" s="246"/>
      <c r="H432" s="249">
        <v>1</v>
      </c>
      <c r="I432" s="250"/>
      <c r="J432" s="246"/>
      <c r="K432" s="246"/>
      <c r="L432" s="251"/>
      <c r="M432" s="252"/>
      <c r="N432" s="253"/>
      <c r="O432" s="253"/>
      <c r="P432" s="253"/>
      <c r="Q432" s="253"/>
      <c r="R432" s="253"/>
      <c r="S432" s="253"/>
      <c r="T432" s="254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5" t="s">
        <v>128</v>
      </c>
      <c r="AU432" s="255" t="s">
        <v>86</v>
      </c>
      <c r="AV432" s="14" t="s">
        <v>86</v>
      </c>
      <c r="AW432" s="14" t="s">
        <v>32</v>
      </c>
      <c r="AX432" s="14" t="s">
        <v>84</v>
      </c>
      <c r="AY432" s="255" t="s">
        <v>119</v>
      </c>
    </row>
    <row r="433" s="2" customFormat="1" ht="33" customHeight="1">
      <c r="A433" s="39"/>
      <c r="B433" s="40"/>
      <c r="C433" s="220" t="s">
        <v>794</v>
      </c>
      <c r="D433" s="220" t="s">
        <v>122</v>
      </c>
      <c r="E433" s="221" t="s">
        <v>795</v>
      </c>
      <c r="F433" s="222" t="s">
        <v>796</v>
      </c>
      <c r="G433" s="223" t="s">
        <v>335</v>
      </c>
      <c r="H433" s="224">
        <v>4.7999999999999998</v>
      </c>
      <c r="I433" s="225"/>
      <c r="J433" s="226">
        <f>ROUND(I433*H433,2)</f>
        <v>0</v>
      </c>
      <c r="K433" s="227"/>
      <c r="L433" s="45"/>
      <c r="M433" s="228" t="s">
        <v>1</v>
      </c>
      <c r="N433" s="229" t="s">
        <v>41</v>
      </c>
      <c r="O433" s="92"/>
      <c r="P433" s="230">
        <f>O433*H433</f>
        <v>0</v>
      </c>
      <c r="Q433" s="230">
        <v>1.0000000000000001E-05</v>
      </c>
      <c r="R433" s="230">
        <f>Q433*H433</f>
        <v>4.8000000000000001E-05</v>
      </c>
      <c r="S433" s="230">
        <v>0</v>
      </c>
      <c r="T433" s="231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32" t="s">
        <v>149</v>
      </c>
      <c r="AT433" s="232" t="s">
        <v>122</v>
      </c>
      <c r="AU433" s="232" t="s">
        <v>86</v>
      </c>
      <c r="AY433" s="18" t="s">
        <v>119</v>
      </c>
      <c r="BE433" s="233">
        <f>IF(N433="základní",J433,0)</f>
        <v>0</v>
      </c>
      <c r="BF433" s="233">
        <f>IF(N433="snížená",J433,0)</f>
        <v>0</v>
      </c>
      <c r="BG433" s="233">
        <f>IF(N433="zákl. přenesená",J433,0)</f>
        <v>0</v>
      </c>
      <c r="BH433" s="233">
        <f>IF(N433="sníž. přenesená",J433,0)</f>
        <v>0</v>
      </c>
      <c r="BI433" s="233">
        <f>IF(N433="nulová",J433,0)</f>
        <v>0</v>
      </c>
      <c r="BJ433" s="18" t="s">
        <v>84</v>
      </c>
      <c r="BK433" s="233">
        <f>ROUND(I433*H433,2)</f>
        <v>0</v>
      </c>
      <c r="BL433" s="18" t="s">
        <v>149</v>
      </c>
      <c r="BM433" s="232" t="s">
        <v>797</v>
      </c>
    </row>
    <row r="434" s="13" customFormat="1">
      <c r="A434" s="13"/>
      <c r="B434" s="234"/>
      <c r="C434" s="235"/>
      <c r="D434" s="236" t="s">
        <v>128</v>
      </c>
      <c r="E434" s="237" t="s">
        <v>1</v>
      </c>
      <c r="F434" s="238" t="s">
        <v>798</v>
      </c>
      <c r="G434" s="235"/>
      <c r="H434" s="237" t="s">
        <v>1</v>
      </c>
      <c r="I434" s="239"/>
      <c r="J434" s="235"/>
      <c r="K434" s="235"/>
      <c r="L434" s="240"/>
      <c r="M434" s="241"/>
      <c r="N434" s="242"/>
      <c r="O434" s="242"/>
      <c r="P434" s="242"/>
      <c r="Q434" s="242"/>
      <c r="R434" s="242"/>
      <c r="S434" s="242"/>
      <c r="T434" s="243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4" t="s">
        <v>128</v>
      </c>
      <c r="AU434" s="244" t="s">
        <v>86</v>
      </c>
      <c r="AV434" s="13" t="s">
        <v>84</v>
      </c>
      <c r="AW434" s="13" t="s">
        <v>32</v>
      </c>
      <c r="AX434" s="13" t="s">
        <v>76</v>
      </c>
      <c r="AY434" s="244" t="s">
        <v>119</v>
      </c>
    </row>
    <row r="435" s="14" customFormat="1">
      <c r="A435" s="14"/>
      <c r="B435" s="245"/>
      <c r="C435" s="246"/>
      <c r="D435" s="236" t="s">
        <v>128</v>
      </c>
      <c r="E435" s="247" t="s">
        <v>1</v>
      </c>
      <c r="F435" s="248" t="s">
        <v>799</v>
      </c>
      <c r="G435" s="246"/>
      <c r="H435" s="249">
        <v>4.7999999999999998</v>
      </c>
      <c r="I435" s="250"/>
      <c r="J435" s="246"/>
      <c r="K435" s="246"/>
      <c r="L435" s="251"/>
      <c r="M435" s="252"/>
      <c r="N435" s="253"/>
      <c r="O435" s="253"/>
      <c r="P435" s="253"/>
      <c r="Q435" s="253"/>
      <c r="R435" s="253"/>
      <c r="S435" s="253"/>
      <c r="T435" s="254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55" t="s">
        <v>128</v>
      </c>
      <c r="AU435" s="255" t="s">
        <v>86</v>
      </c>
      <c r="AV435" s="14" t="s">
        <v>86</v>
      </c>
      <c r="AW435" s="14" t="s">
        <v>32</v>
      </c>
      <c r="AX435" s="14" t="s">
        <v>84</v>
      </c>
      <c r="AY435" s="255" t="s">
        <v>119</v>
      </c>
    </row>
    <row r="436" s="2" customFormat="1" ht="24.15" customHeight="1">
      <c r="A436" s="39"/>
      <c r="B436" s="40"/>
      <c r="C436" s="220" t="s">
        <v>800</v>
      </c>
      <c r="D436" s="220" t="s">
        <v>122</v>
      </c>
      <c r="E436" s="221" t="s">
        <v>801</v>
      </c>
      <c r="F436" s="222" t="s">
        <v>802</v>
      </c>
      <c r="G436" s="223" t="s">
        <v>335</v>
      </c>
      <c r="H436" s="224">
        <v>4.7999999999999998</v>
      </c>
      <c r="I436" s="225"/>
      <c r="J436" s="226">
        <f>ROUND(I436*H436,2)</f>
        <v>0</v>
      </c>
      <c r="K436" s="227"/>
      <c r="L436" s="45"/>
      <c r="M436" s="228" t="s">
        <v>1</v>
      </c>
      <c r="N436" s="229" t="s">
        <v>41</v>
      </c>
      <c r="O436" s="92"/>
      <c r="P436" s="230">
        <f>O436*H436</f>
        <v>0</v>
      </c>
      <c r="Q436" s="230">
        <v>0</v>
      </c>
      <c r="R436" s="230">
        <f>Q436*H436</f>
        <v>0</v>
      </c>
      <c r="S436" s="230">
        <v>0</v>
      </c>
      <c r="T436" s="231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32" t="s">
        <v>149</v>
      </c>
      <c r="AT436" s="232" t="s">
        <v>122</v>
      </c>
      <c r="AU436" s="232" t="s">
        <v>86</v>
      </c>
      <c r="AY436" s="18" t="s">
        <v>119</v>
      </c>
      <c r="BE436" s="233">
        <f>IF(N436="základní",J436,0)</f>
        <v>0</v>
      </c>
      <c r="BF436" s="233">
        <f>IF(N436="snížená",J436,0)</f>
        <v>0</v>
      </c>
      <c r="BG436" s="233">
        <f>IF(N436="zákl. přenesená",J436,0)</f>
        <v>0</v>
      </c>
      <c r="BH436" s="233">
        <f>IF(N436="sníž. přenesená",J436,0)</f>
        <v>0</v>
      </c>
      <c r="BI436" s="233">
        <f>IF(N436="nulová",J436,0)</f>
        <v>0</v>
      </c>
      <c r="BJ436" s="18" t="s">
        <v>84</v>
      </c>
      <c r="BK436" s="233">
        <f>ROUND(I436*H436,2)</f>
        <v>0</v>
      </c>
      <c r="BL436" s="18" t="s">
        <v>149</v>
      </c>
      <c r="BM436" s="232" t="s">
        <v>803</v>
      </c>
    </row>
    <row r="437" s="14" customFormat="1">
      <c r="A437" s="14"/>
      <c r="B437" s="245"/>
      <c r="C437" s="246"/>
      <c r="D437" s="236" t="s">
        <v>128</v>
      </c>
      <c r="E437" s="247" t="s">
        <v>1</v>
      </c>
      <c r="F437" s="248" t="s">
        <v>804</v>
      </c>
      <c r="G437" s="246"/>
      <c r="H437" s="249">
        <v>4.7999999999999998</v>
      </c>
      <c r="I437" s="250"/>
      <c r="J437" s="246"/>
      <c r="K437" s="246"/>
      <c r="L437" s="251"/>
      <c r="M437" s="252"/>
      <c r="N437" s="253"/>
      <c r="O437" s="253"/>
      <c r="P437" s="253"/>
      <c r="Q437" s="253"/>
      <c r="R437" s="253"/>
      <c r="S437" s="253"/>
      <c r="T437" s="254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55" t="s">
        <v>128</v>
      </c>
      <c r="AU437" s="255" t="s">
        <v>86</v>
      </c>
      <c r="AV437" s="14" t="s">
        <v>86</v>
      </c>
      <c r="AW437" s="14" t="s">
        <v>32</v>
      </c>
      <c r="AX437" s="14" t="s">
        <v>84</v>
      </c>
      <c r="AY437" s="255" t="s">
        <v>119</v>
      </c>
    </row>
    <row r="438" s="2" customFormat="1" ht="24.15" customHeight="1">
      <c r="A438" s="39"/>
      <c r="B438" s="40"/>
      <c r="C438" s="220" t="s">
        <v>805</v>
      </c>
      <c r="D438" s="220" t="s">
        <v>122</v>
      </c>
      <c r="E438" s="221" t="s">
        <v>806</v>
      </c>
      <c r="F438" s="222" t="s">
        <v>807</v>
      </c>
      <c r="G438" s="223" t="s">
        <v>335</v>
      </c>
      <c r="H438" s="224">
        <v>4.7999999999999998</v>
      </c>
      <c r="I438" s="225"/>
      <c r="J438" s="226">
        <f>ROUND(I438*H438,2)</f>
        <v>0</v>
      </c>
      <c r="K438" s="227"/>
      <c r="L438" s="45"/>
      <c r="M438" s="228" t="s">
        <v>1</v>
      </c>
      <c r="N438" s="229" t="s">
        <v>41</v>
      </c>
      <c r="O438" s="92"/>
      <c r="P438" s="230">
        <f>O438*H438</f>
        <v>0</v>
      </c>
      <c r="Q438" s="230">
        <v>5.0000000000000002E-05</v>
      </c>
      <c r="R438" s="230">
        <f>Q438*H438</f>
        <v>0.00024000000000000001</v>
      </c>
      <c r="S438" s="230">
        <v>0</v>
      </c>
      <c r="T438" s="231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32" t="s">
        <v>149</v>
      </c>
      <c r="AT438" s="232" t="s">
        <v>122</v>
      </c>
      <c r="AU438" s="232" t="s">
        <v>86</v>
      </c>
      <c r="AY438" s="18" t="s">
        <v>119</v>
      </c>
      <c r="BE438" s="233">
        <f>IF(N438="základní",J438,0)</f>
        <v>0</v>
      </c>
      <c r="BF438" s="233">
        <f>IF(N438="snížená",J438,0)</f>
        <v>0</v>
      </c>
      <c r="BG438" s="233">
        <f>IF(N438="zákl. přenesená",J438,0)</f>
        <v>0</v>
      </c>
      <c r="BH438" s="233">
        <f>IF(N438="sníž. přenesená",J438,0)</f>
        <v>0</v>
      </c>
      <c r="BI438" s="233">
        <f>IF(N438="nulová",J438,0)</f>
        <v>0</v>
      </c>
      <c r="BJ438" s="18" t="s">
        <v>84</v>
      </c>
      <c r="BK438" s="233">
        <f>ROUND(I438*H438,2)</f>
        <v>0</v>
      </c>
      <c r="BL438" s="18" t="s">
        <v>149</v>
      </c>
      <c r="BM438" s="232" t="s">
        <v>808</v>
      </c>
    </row>
    <row r="439" s="14" customFormat="1">
      <c r="A439" s="14"/>
      <c r="B439" s="245"/>
      <c r="C439" s="246"/>
      <c r="D439" s="236" t="s">
        <v>128</v>
      </c>
      <c r="E439" s="247" t="s">
        <v>1</v>
      </c>
      <c r="F439" s="248" t="s">
        <v>804</v>
      </c>
      <c r="G439" s="246"/>
      <c r="H439" s="249">
        <v>4.7999999999999998</v>
      </c>
      <c r="I439" s="250"/>
      <c r="J439" s="246"/>
      <c r="K439" s="246"/>
      <c r="L439" s="251"/>
      <c r="M439" s="252"/>
      <c r="N439" s="253"/>
      <c r="O439" s="253"/>
      <c r="P439" s="253"/>
      <c r="Q439" s="253"/>
      <c r="R439" s="253"/>
      <c r="S439" s="253"/>
      <c r="T439" s="254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55" t="s">
        <v>128</v>
      </c>
      <c r="AU439" s="255" t="s">
        <v>86</v>
      </c>
      <c r="AV439" s="14" t="s">
        <v>86</v>
      </c>
      <c r="AW439" s="14" t="s">
        <v>32</v>
      </c>
      <c r="AX439" s="14" t="s">
        <v>84</v>
      </c>
      <c r="AY439" s="255" t="s">
        <v>119</v>
      </c>
    </row>
    <row r="440" s="12" customFormat="1" ht="22.8" customHeight="1">
      <c r="A440" s="12"/>
      <c r="B440" s="204"/>
      <c r="C440" s="205"/>
      <c r="D440" s="206" t="s">
        <v>75</v>
      </c>
      <c r="E440" s="218" t="s">
        <v>731</v>
      </c>
      <c r="F440" s="218" t="s">
        <v>809</v>
      </c>
      <c r="G440" s="205"/>
      <c r="H440" s="205"/>
      <c r="I440" s="208"/>
      <c r="J440" s="219">
        <f>BK440</f>
        <v>0</v>
      </c>
      <c r="K440" s="205"/>
      <c r="L440" s="210"/>
      <c r="M440" s="211"/>
      <c r="N440" s="212"/>
      <c r="O440" s="212"/>
      <c r="P440" s="213">
        <f>SUM(P441:P465)</f>
        <v>0</v>
      </c>
      <c r="Q440" s="212"/>
      <c r="R440" s="213">
        <f>SUM(R441:R465)</f>
        <v>0</v>
      </c>
      <c r="S440" s="212"/>
      <c r="T440" s="214">
        <f>SUM(T441:T465)</f>
        <v>0</v>
      </c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R440" s="215" t="s">
        <v>84</v>
      </c>
      <c r="AT440" s="216" t="s">
        <v>75</v>
      </c>
      <c r="AU440" s="216" t="s">
        <v>84</v>
      </c>
      <c r="AY440" s="215" t="s">
        <v>119</v>
      </c>
      <c r="BK440" s="217">
        <f>SUM(BK441:BK465)</f>
        <v>0</v>
      </c>
    </row>
    <row r="441" s="2" customFormat="1" ht="21.75" customHeight="1">
      <c r="A441" s="39"/>
      <c r="B441" s="40"/>
      <c r="C441" s="220" t="s">
        <v>810</v>
      </c>
      <c r="D441" s="220" t="s">
        <v>122</v>
      </c>
      <c r="E441" s="221" t="s">
        <v>811</v>
      </c>
      <c r="F441" s="222" t="s">
        <v>812</v>
      </c>
      <c r="G441" s="223" t="s">
        <v>246</v>
      </c>
      <c r="H441" s="224">
        <v>118.31999999999999</v>
      </c>
      <c r="I441" s="225"/>
      <c r="J441" s="226">
        <f>ROUND(I441*H441,2)</f>
        <v>0</v>
      </c>
      <c r="K441" s="227"/>
      <c r="L441" s="45"/>
      <c r="M441" s="228" t="s">
        <v>1</v>
      </c>
      <c r="N441" s="229" t="s">
        <v>41</v>
      </c>
      <c r="O441" s="92"/>
      <c r="P441" s="230">
        <f>O441*H441</f>
        <v>0</v>
      </c>
      <c r="Q441" s="230">
        <v>0</v>
      </c>
      <c r="R441" s="230">
        <f>Q441*H441</f>
        <v>0</v>
      </c>
      <c r="S441" s="230">
        <v>0</v>
      </c>
      <c r="T441" s="231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32" t="s">
        <v>149</v>
      </c>
      <c r="AT441" s="232" t="s">
        <v>122</v>
      </c>
      <c r="AU441" s="232" t="s">
        <v>86</v>
      </c>
      <c r="AY441" s="18" t="s">
        <v>119</v>
      </c>
      <c r="BE441" s="233">
        <f>IF(N441="základní",J441,0)</f>
        <v>0</v>
      </c>
      <c r="BF441" s="233">
        <f>IF(N441="snížená",J441,0)</f>
        <v>0</v>
      </c>
      <c r="BG441" s="233">
        <f>IF(N441="zákl. přenesená",J441,0)</f>
        <v>0</v>
      </c>
      <c r="BH441" s="233">
        <f>IF(N441="sníž. přenesená",J441,0)</f>
        <v>0</v>
      </c>
      <c r="BI441" s="233">
        <f>IF(N441="nulová",J441,0)</f>
        <v>0</v>
      </c>
      <c r="BJ441" s="18" t="s">
        <v>84</v>
      </c>
      <c r="BK441" s="233">
        <f>ROUND(I441*H441,2)</f>
        <v>0</v>
      </c>
      <c r="BL441" s="18" t="s">
        <v>149</v>
      </c>
      <c r="BM441" s="232" t="s">
        <v>813</v>
      </c>
    </row>
    <row r="442" s="13" customFormat="1">
      <c r="A442" s="13"/>
      <c r="B442" s="234"/>
      <c r="C442" s="235"/>
      <c r="D442" s="236" t="s">
        <v>128</v>
      </c>
      <c r="E442" s="237" t="s">
        <v>1</v>
      </c>
      <c r="F442" s="238" t="s">
        <v>814</v>
      </c>
      <c r="G442" s="235"/>
      <c r="H442" s="237" t="s">
        <v>1</v>
      </c>
      <c r="I442" s="239"/>
      <c r="J442" s="235"/>
      <c r="K442" s="235"/>
      <c r="L442" s="240"/>
      <c r="M442" s="241"/>
      <c r="N442" s="242"/>
      <c r="O442" s="242"/>
      <c r="P442" s="242"/>
      <c r="Q442" s="242"/>
      <c r="R442" s="242"/>
      <c r="S442" s="242"/>
      <c r="T442" s="243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4" t="s">
        <v>128</v>
      </c>
      <c r="AU442" s="244" t="s">
        <v>86</v>
      </c>
      <c r="AV442" s="13" t="s">
        <v>84</v>
      </c>
      <c r="AW442" s="13" t="s">
        <v>32</v>
      </c>
      <c r="AX442" s="13" t="s">
        <v>76</v>
      </c>
      <c r="AY442" s="244" t="s">
        <v>119</v>
      </c>
    </row>
    <row r="443" s="13" customFormat="1">
      <c r="A443" s="13"/>
      <c r="B443" s="234"/>
      <c r="C443" s="235"/>
      <c r="D443" s="236" t="s">
        <v>128</v>
      </c>
      <c r="E443" s="237" t="s">
        <v>1</v>
      </c>
      <c r="F443" s="238" t="s">
        <v>815</v>
      </c>
      <c r="G443" s="235"/>
      <c r="H443" s="237" t="s">
        <v>1</v>
      </c>
      <c r="I443" s="239"/>
      <c r="J443" s="235"/>
      <c r="K443" s="235"/>
      <c r="L443" s="240"/>
      <c r="M443" s="241"/>
      <c r="N443" s="242"/>
      <c r="O443" s="242"/>
      <c r="P443" s="242"/>
      <c r="Q443" s="242"/>
      <c r="R443" s="242"/>
      <c r="S443" s="242"/>
      <c r="T443" s="243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4" t="s">
        <v>128</v>
      </c>
      <c r="AU443" s="244" t="s">
        <v>86</v>
      </c>
      <c r="AV443" s="13" t="s">
        <v>84</v>
      </c>
      <c r="AW443" s="13" t="s">
        <v>32</v>
      </c>
      <c r="AX443" s="13" t="s">
        <v>76</v>
      </c>
      <c r="AY443" s="244" t="s">
        <v>119</v>
      </c>
    </row>
    <row r="444" s="13" customFormat="1">
      <c r="A444" s="13"/>
      <c r="B444" s="234"/>
      <c r="C444" s="235"/>
      <c r="D444" s="236" t="s">
        <v>128</v>
      </c>
      <c r="E444" s="237" t="s">
        <v>1</v>
      </c>
      <c r="F444" s="238" t="s">
        <v>816</v>
      </c>
      <c r="G444" s="235"/>
      <c r="H444" s="237" t="s">
        <v>1</v>
      </c>
      <c r="I444" s="239"/>
      <c r="J444" s="235"/>
      <c r="K444" s="235"/>
      <c r="L444" s="240"/>
      <c r="M444" s="241"/>
      <c r="N444" s="242"/>
      <c r="O444" s="242"/>
      <c r="P444" s="242"/>
      <c r="Q444" s="242"/>
      <c r="R444" s="242"/>
      <c r="S444" s="242"/>
      <c r="T444" s="243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4" t="s">
        <v>128</v>
      </c>
      <c r="AU444" s="244" t="s">
        <v>86</v>
      </c>
      <c r="AV444" s="13" t="s">
        <v>84</v>
      </c>
      <c r="AW444" s="13" t="s">
        <v>32</v>
      </c>
      <c r="AX444" s="13" t="s">
        <v>76</v>
      </c>
      <c r="AY444" s="244" t="s">
        <v>119</v>
      </c>
    </row>
    <row r="445" s="13" customFormat="1">
      <c r="A445" s="13"/>
      <c r="B445" s="234"/>
      <c r="C445" s="235"/>
      <c r="D445" s="236" t="s">
        <v>128</v>
      </c>
      <c r="E445" s="237" t="s">
        <v>1</v>
      </c>
      <c r="F445" s="238" t="s">
        <v>325</v>
      </c>
      <c r="G445" s="235"/>
      <c r="H445" s="237" t="s">
        <v>1</v>
      </c>
      <c r="I445" s="239"/>
      <c r="J445" s="235"/>
      <c r="K445" s="235"/>
      <c r="L445" s="240"/>
      <c r="M445" s="241"/>
      <c r="N445" s="242"/>
      <c r="O445" s="242"/>
      <c r="P445" s="242"/>
      <c r="Q445" s="242"/>
      <c r="R445" s="242"/>
      <c r="S445" s="242"/>
      <c r="T445" s="243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4" t="s">
        <v>128</v>
      </c>
      <c r="AU445" s="244" t="s">
        <v>86</v>
      </c>
      <c r="AV445" s="13" t="s">
        <v>84</v>
      </c>
      <c r="AW445" s="13" t="s">
        <v>32</v>
      </c>
      <c r="AX445" s="13" t="s">
        <v>76</v>
      </c>
      <c r="AY445" s="244" t="s">
        <v>119</v>
      </c>
    </row>
    <row r="446" s="14" customFormat="1">
      <c r="A446" s="14"/>
      <c r="B446" s="245"/>
      <c r="C446" s="246"/>
      <c r="D446" s="236" t="s">
        <v>128</v>
      </c>
      <c r="E446" s="247" t="s">
        <v>1</v>
      </c>
      <c r="F446" s="248" t="s">
        <v>817</v>
      </c>
      <c r="G446" s="246"/>
      <c r="H446" s="249">
        <v>102</v>
      </c>
      <c r="I446" s="250"/>
      <c r="J446" s="246"/>
      <c r="K446" s="246"/>
      <c r="L446" s="251"/>
      <c r="M446" s="252"/>
      <c r="N446" s="253"/>
      <c r="O446" s="253"/>
      <c r="P446" s="253"/>
      <c r="Q446" s="253"/>
      <c r="R446" s="253"/>
      <c r="S446" s="253"/>
      <c r="T446" s="254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55" t="s">
        <v>128</v>
      </c>
      <c r="AU446" s="255" t="s">
        <v>86</v>
      </c>
      <c r="AV446" s="14" t="s">
        <v>86</v>
      </c>
      <c r="AW446" s="14" t="s">
        <v>32</v>
      </c>
      <c r="AX446" s="14" t="s">
        <v>76</v>
      </c>
      <c r="AY446" s="255" t="s">
        <v>119</v>
      </c>
    </row>
    <row r="447" s="13" customFormat="1">
      <c r="A447" s="13"/>
      <c r="B447" s="234"/>
      <c r="C447" s="235"/>
      <c r="D447" s="236" t="s">
        <v>128</v>
      </c>
      <c r="E447" s="237" t="s">
        <v>1</v>
      </c>
      <c r="F447" s="238" t="s">
        <v>818</v>
      </c>
      <c r="G447" s="235"/>
      <c r="H447" s="237" t="s">
        <v>1</v>
      </c>
      <c r="I447" s="239"/>
      <c r="J447" s="235"/>
      <c r="K447" s="235"/>
      <c r="L447" s="240"/>
      <c r="M447" s="241"/>
      <c r="N447" s="242"/>
      <c r="O447" s="242"/>
      <c r="P447" s="242"/>
      <c r="Q447" s="242"/>
      <c r="R447" s="242"/>
      <c r="S447" s="242"/>
      <c r="T447" s="243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4" t="s">
        <v>128</v>
      </c>
      <c r="AU447" s="244" t="s">
        <v>86</v>
      </c>
      <c r="AV447" s="13" t="s">
        <v>84</v>
      </c>
      <c r="AW447" s="13" t="s">
        <v>32</v>
      </c>
      <c r="AX447" s="13" t="s">
        <v>76</v>
      </c>
      <c r="AY447" s="244" t="s">
        <v>119</v>
      </c>
    </row>
    <row r="448" s="14" customFormat="1">
      <c r="A448" s="14"/>
      <c r="B448" s="245"/>
      <c r="C448" s="246"/>
      <c r="D448" s="236" t="s">
        <v>128</v>
      </c>
      <c r="E448" s="247" t="s">
        <v>1</v>
      </c>
      <c r="F448" s="248" t="s">
        <v>819</v>
      </c>
      <c r="G448" s="246"/>
      <c r="H448" s="249">
        <v>4.0800000000000001</v>
      </c>
      <c r="I448" s="250"/>
      <c r="J448" s="246"/>
      <c r="K448" s="246"/>
      <c r="L448" s="251"/>
      <c r="M448" s="252"/>
      <c r="N448" s="253"/>
      <c r="O448" s="253"/>
      <c r="P448" s="253"/>
      <c r="Q448" s="253"/>
      <c r="R448" s="253"/>
      <c r="S448" s="253"/>
      <c r="T448" s="254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55" t="s">
        <v>128</v>
      </c>
      <c r="AU448" s="255" t="s">
        <v>86</v>
      </c>
      <c r="AV448" s="14" t="s">
        <v>86</v>
      </c>
      <c r="AW448" s="14" t="s">
        <v>32</v>
      </c>
      <c r="AX448" s="14" t="s">
        <v>76</v>
      </c>
      <c r="AY448" s="255" t="s">
        <v>119</v>
      </c>
    </row>
    <row r="449" s="15" customFormat="1">
      <c r="A449" s="15"/>
      <c r="B449" s="259"/>
      <c r="C449" s="260"/>
      <c r="D449" s="236" t="s">
        <v>128</v>
      </c>
      <c r="E449" s="261" t="s">
        <v>1</v>
      </c>
      <c r="F449" s="262" t="s">
        <v>231</v>
      </c>
      <c r="G449" s="260"/>
      <c r="H449" s="263">
        <v>106.08</v>
      </c>
      <c r="I449" s="264"/>
      <c r="J449" s="260"/>
      <c r="K449" s="260"/>
      <c r="L449" s="265"/>
      <c r="M449" s="266"/>
      <c r="N449" s="267"/>
      <c r="O449" s="267"/>
      <c r="P449" s="267"/>
      <c r="Q449" s="267"/>
      <c r="R449" s="267"/>
      <c r="S449" s="267"/>
      <c r="T449" s="268"/>
      <c r="U449" s="15"/>
      <c r="V449" s="15"/>
      <c r="W449" s="15"/>
      <c r="X449" s="15"/>
      <c r="Y449" s="15"/>
      <c r="Z449" s="15"/>
      <c r="AA449" s="15"/>
      <c r="AB449" s="15"/>
      <c r="AC449" s="15"/>
      <c r="AD449" s="15"/>
      <c r="AE449" s="15"/>
      <c r="AT449" s="269" t="s">
        <v>128</v>
      </c>
      <c r="AU449" s="269" t="s">
        <v>86</v>
      </c>
      <c r="AV449" s="15" t="s">
        <v>140</v>
      </c>
      <c r="AW449" s="15" t="s">
        <v>32</v>
      </c>
      <c r="AX449" s="15" t="s">
        <v>76</v>
      </c>
      <c r="AY449" s="269" t="s">
        <v>119</v>
      </c>
    </row>
    <row r="450" s="13" customFormat="1">
      <c r="A450" s="13"/>
      <c r="B450" s="234"/>
      <c r="C450" s="235"/>
      <c r="D450" s="236" t="s">
        <v>128</v>
      </c>
      <c r="E450" s="237" t="s">
        <v>1</v>
      </c>
      <c r="F450" s="238" t="s">
        <v>820</v>
      </c>
      <c r="G450" s="235"/>
      <c r="H450" s="237" t="s">
        <v>1</v>
      </c>
      <c r="I450" s="239"/>
      <c r="J450" s="235"/>
      <c r="K450" s="235"/>
      <c r="L450" s="240"/>
      <c r="M450" s="241"/>
      <c r="N450" s="242"/>
      <c r="O450" s="242"/>
      <c r="P450" s="242"/>
      <c r="Q450" s="242"/>
      <c r="R450" s="242"/>
      <c r="S450" s="242"/>
      <c r="T450" s="243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4" t="s">
        <v>128</v>
      </c>
      <c r="AU450" s="244" t="s">
        <v>86</v>
      </c>
      <c r="AV450" s="13" t="s">
        <v>84</v>
      </c>
      <c r="AW450" s="13" t="s">
        <v>32</v>
      </c>
      <c r="AX450" s="13" t="s">
        <v>76</v>
      </c>
      <c r="AY450" s="244" t="s">
        <v>119</v>
      </c>
    </row>
    <row r="451" s="14" customFormat="1">
      <c r="A451" s="14"/>
      <c r="B451" s="245"/>
      <c r="C451" s="246"/>
      <c r="D451" s="236" t="s">
        <v>128</v>
      </c>
      <c r="E451" s="247" t="s">
        <v>1</v>
      </c>
      <c r="F451" s="248" t="s">
        <v>821</v>
      </c>
      <c r="G451" s="246"/>
      <c r="H451" s="249">
        <v>12.24</v>
      </c>
      <c r="I451" s="250"/>
      <c r="J451" s="246"/>
      <c r="K451" s="246"/>
      <c r="L451" s="251"/>
      <c r="M451" s="252"/>
      <c r="N451" s="253"/>
      <c r="O451" s="253"/>
      <c r="P451" s="253"/>
      <c r="Q451" s="253"/>
      <c r="R451" s="253"/>
      <c r="S451" s="253"/>
      <c r="T451" s="254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55" t="s">
        <v>128</v>
      </c>
      <c r="AU451" s="255" t="s">
        <v>86</v>
      </c>
      <c r="AV451" s="14" t="s">
        <v>86</v>
      </c>
      <c r="AW451" s="14" t="s">
        <v>32</v>
      </c>
      <c r="AX451" s="14" t="s">
        <v>76</v>
      </c>
      <c r="AY451" s="255" t="s">
        <v>119</v>
      </c>
    </row>
    <row r="452" s="15" customFormat="1">
      <c r="A452" s="15"/>
      <c r="B452" s="259"/>
      <c r="C452" s="260"/>
      <c r="D452" s="236" t="s">
        <v>128</v>
      </c>
      <c r="E452" s="261" t="s">
        <v>1</v>
      </c>
      <c r="F452" s="262" t="s">
        <v>231</v>
      </c>
      <c r="G452" s="260"/>
      <c r="H452" s="263">
        <v>12.24</v>
      </c>
      <c r="I452" s="264"/>
      <c r="J452" s="260"/>
      <c r="K452" s="260"/>
      <c r="L452" s="265"/>
      <c r="M452" s="266"/>
      <c r="N452" s="267"/>
      <c r="O452" s="267"/>
      <c r="P452" s="267"/>
      <c r="Q452" s="267"/>
      <c r="R452" s="267"/>
      <c r="S452" s="267"/>
      <c r="T452" s="268"/>
      <c r="U452" s="15"/>
      <c r="V452" s="15"/>
      <c r="W452" s="15"/>
      <c r="X452" s="15"/>
      <c r="Y452" s="15"/>
      <c r="Z452" s="15"/>
      <c r="AA452" s="15"/>
      <c r="AB452" s="15"/>
      <c r="AC452" s="15"/>
      <c r="AD452" s="15"/>
      <c r="AE452" s="15"/>
      <c r="AT452" s="269" t="s">
        <v>128</v>
      </c>
      <c r="AU452" s="269" t="s">
        <v>86</v>
      </c>
      <c r="AV452" s="15" t="s">
        <v>140</v>
      </c>
      <c r="AW452" s="15" t="s">
        <v>32</v>
      </c>
      <c r="AX452" s="15" t="s">
        <v>76</v>
      </c>
      <c r="AY452" s="269" t="s">
        <v>119</v>
      </c>
    </row>
    <row r="453" s="16" customFormat="1">
      <c r="A453" s="16"/>
      <c r="B453" s="270"/>
      <c r="C453" s="271"/>
      <c r="D453" s="236" t="s">
        <v>128</v>
      </c>
      <c r="E453" s="272" t="s">
        <v>1</v>
      </c>
      <c r="F453" s="273" t="s">
        <v>234</v>
      </c>
      <c r="G453" s="271"/>
      <c r="H453" s="274">
        <v>118.31999999999999</v>
      </c>
      <c r="I453" s="275"/>
      <c r="J453" s="271"/>
      <c r="K453" s="271"/>
      <c r="L453" s="276"/>
      <c r="M453" s="277"/>
      <c r="N453" s="278"/>
      <c r="O453" s="278"/>
      <c r="P453" s="278"/>
      <c r="Q453" s="278"/>
      <c r="R453" s="278"/>
      <c r="S453" s="278"/>
      <c r="T453" s="279"/>
      <c r="U453" s="16"/>
      <c r="V453" s="16"/>
      <c r="W453" s="16"/>
      <c r="X453" s="16"/>
      <c r="Y453" s="16"/>
      <c r="Z453" s="16"/>
      <c r="AA453" s="16"/>
      <c r="AB453" s="16"/>
      <c r="AC453" s="16"/>
      <c r="AD453" s="16"/>
      <c r="AE453" s="16"/>
      <c r="AT453" s="280" t="s">
        <v>128</v>
      </c>
      <c r="AU453" s="280" t="s">
        <v>86</v>
      </c>
      <c r="AV453" s="16" t="s">
        <v>149</v>
      </c>
      <c r="AW453" s="16" t="s">
        <v>32</v>
      </c>
      <c r="AX453" s="16" t="s">
        <v>84</v>
      </c>
      <c r="AY453" s="280" t="s">
        <v>119</v>
      </c>
    </row>
    <row r="454" s="2" customFormat="1" ht="24.15" customHeight="1">
      <c r="A454" s="39"/>
      <c r="B454" s="40"/>
      <c r="C454" s="220" t="s">
        <v>822</v>
      </c>
      <c r="D454" s="220" t="s">
        <v>122</v>
      </c>
      <c r="E454" s="221" t="s">
        <v>823</v>
      </c>
      <c r="F454" s="222" t="s">
        <v>824</v>
      </c>
      <c r="G454" s="223" t="s">
        <v>246</v>
      </c>
      <c r="H454" s="224">
        <v>248.88</v>
      </c>
      <c r="I454" s="225"/>
      <c r="J454" s="226">
        <f>ROUND(I454*H454,2)</f>
        <v>0</v>
      </c>
      <c r="K454" s="227"/>
      <c r="L454" s="45"/>
      <c r="M454" s="228" t="s">
        <v>1</v>
      </c>
      <c r="N454" s="229" t="s">
        <v>41</v>
      </c>
      <c r="O454" s="92"/>
      <c r="P454" s="230">
        <f>O454*H454</f>
        <v>0</v>
      </c>
      <c r="Q454" s="230">
        <v>0</v>
      </c>
      <c r="R454" s="230">
        <f>Q454*H454</f>
        <v>0</v>
      </c>
      <c r="S454" s="230">
        <v>0</v>
      </c>
      <c r="T454" s="231">
        <f>S454*H454</f>
        <v>0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32" t="s">
        <v>149</v>
      </c>
      <c r="AT454" s="232" t="s">
        <v>122</v>
      </c>
      <c r="AU454" s="232" t="s">
        <v>86</v>
      </c>
      <c r="AY454" s="18" t="s">
        <v>119</v>
      </c>
      <c r="BE454" s="233">
        <f>IF(N454="základní",J454,0)</f>
        <v>0</v>
      </c>
      <c r="BF454" s="233">
        <f>IF(N454="snížená",J454,0)</f>
        <v>0</v>
      </c>
      <c r="BG454" s="233">
        <f>IF(N454="zákl. přenesená",J454,0)</f>
        <v>0</v>
      </c>
      <c r="BH454" s="233">
        <f>IF(N454="sníž. přenesená",J454,0)</f>
        <v>0</v>
      </c>
      <c r="BI454" s="233">
        <f>IF(N454="nulová",J454,0)</f>
        <v>0</v>
      </c>
      <c r="BJ454" s="18" t="s">
        <v>84</v>
      </c>
      <c r="BK454" s="233">
        <f>ROUND(I454*H454,2)</f>
        <v>0</v>
      </c>
      <c r="BL454" s="18" t="s">
        <v>149</v>
      </c>
      <c r="BM454" s="232" t="s">
        <v>825</v>
      </c>
    </row>
    <row r="455" s="14" customFormat="1">
      <c r="A455" s="14"/>
      <c r="B455" s="245"/>
      <c r="C455" s="246"/>
      <c r="D455" s="236" t="s">
        <v>128</v>
      </c>
      <c r="E455" s="247" t="s">
        <v>1</v>
      </c>
      <c r="F455" s="248" t="s">
        <v>826</v>
      </c>
      <c r="G455" s="246"/>
      <c r="H455" s="249">
        <v>248.88</v>
      </c>
      <c r="I455" s="250"/>
      <c r="J455" s="246"/>
      <c r="K455" s="246"/>
      <c r="L455" s="251"/>
      <c r="M455" s="252"/>
      <c r="N455" s="253"/>
      <c r="O455" s="253"/>
      <c r="P455" s="253"/>
      <c r="Q455" s="253"/>
      <c r="R455" s="253"/>
      <c r="S455" s="253"/>
      <c r="T455" s="254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55" t="s">
        <v>128</v>
      </c>
      <c r="AU455" s="255" t="s">
        <v>86</v>
      </c>
      <c r="AV455" s="14" t="s">
        <v>86</v>
      </c>
      <c r="AW455" s="14" t="s">
        <v>32</v>
      </c>
      <c r="AX455" s="14" t="s">
        <v>84</v>
      </c>
      <c r="AY455" s="255" t="s">
        <v>119</v>
      </c>
    </row>
    <row r="456" s="2" customFormat="1" ht="21.75" customHeight="1">
      <c r="A456" s="39"/>
      <c r="B456" s="40"/>
      <c r="C456" s="220" t="s">
        <v>827</v>
      </c>
      <c r="D456" s="220" t="s">
        <v>122</v>
      </c>
      <c r="E456" s="221" t="s">
        <v>828</v>
      </c>
      <c r="F456" s="222" t="s">
        <v>829</v>
      </c>
      <c r="G456" s="223" t="s">
        <v>246</v>
      </c>
      <c r="H456" s="224">
        <v>18.754999999999999</v>
      </c>
      <c r="I456" s="225"/>
      <c r="J456" s="226">
        <f>ROUND(I456*H456,2)</f>
        <v>0</v>
      </c>
      <c r="K456" s="227"/>
      <c r="L456" s="45"/>
      <c r="M456" s="228" t="s">
        <v>1</v>
      </c>
      <c r="N456" s="229" t="s">
        <v>41</v>
      </c>
      <c r="O456" s="92"/>
      <c r="P456" s="230">
        <f>O456*H456</f>
        <v>0</v>
      </c>
      <c r="Q456" s="230">
        <v>0</v>
      </c>
      <c r="R456" s="230">
        <f>Q456*H456</f>
        <v>0</v>
      </c>
      <c r="S456" s="230">
        <v>0</v>
      </c>
      <c r="T456" s="231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32" t="s">
        <v>149</v>
      </c>
      <c r="AT456" s="232" t="s">
        <v>122</v>
      </c>
      <c r="AU456" s="232" t="s">
        <v>86</v>
      </c>
      <c r="AY456" s="18" t="s">
        <v>119</v>
      </c>
      <c r="BE456" s="233">
        <f>IF(N456="základní",J456,0)</f>
        <v>0</v>
      </c>
      <c r="BF456" s="233">
        <f>IF(N456="snížená",J456,0)</f>
        <v>0</v>
      </c>
      <c r="BG456" s="233">
        <f>IF(N456="zákl. přenesená",J456,0)</f>
        <v>0</v>
      </c>
      <c r="BH456" s="233">
        <f>IF(N456="sníž. přenesená",J456,0)</f>
        <v>0</v>
      </c>
      <c r="BI456" s="233">
        <f>IF(N456="nulová",J456,0)</f>
        <v>0</v>
      </c>
      <c r="BJ456" s="18" t="s">
        <v>84</v>
      </c>
      <c r="BK456" s="233">
        <f>ROUND(I456*H456,2)</f>
        <v>0</v>
      </c>
      <c r="BL456" s="18" t="s">
        <v>149</v>
      </c>
      <c r="BM456" s="232" t="s">
        <v>830</v>
      </c>
    </row>
    <row r="457" s="13" customFormat="1">
      <c r="A457" s="13"/>
      <c r="B457" s="234"/>
      <c r="C457" s="235"/>
      <c r="D457" s="236" t="s">
        <v>128</v>
      </c>
      <c r="E457" s="237" t="s">
        <v>1</v>
      </c>
      <c r="F457" s="238" t="s">
        <v>831</v>
      </c>
      <c r="G457" s="235"/>
      <c r="H457" s="237" t="s">
        <v>1</v>
      </c>
      <c r="I457" s="239"/>
      <c r="J457" s="235"/>
      <c r="K457" s="235"/>
      <c r="L457" s="240"/>
      <c r="M457" s="241"/>
      <c r="N457" s="242"/>
      <c r="O457" s="242"/>
      <c r="P457" s="242"/>
      <c r="Q457" s="242"/>
      <c r="R457" s="242"/>
      <c r="S457" s="242"/>
      <c r="T457" s="243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4" t="s">
        <v>128</v>
      </c>
      <c r="AU457" s="244" t="s">
        <v>86</v>
      </c>
      <c r="AV457" s="13" t="s">
        <v>84</v>
      </c>
      <c r="AW457" s="13" t="s">
        <v>32</v>
      </c>
      <c r="AX457" s="13" t="s">
        <v>76</v>
      </c>
      <c r="AY457" s="244" t="s">
        <v>119</v>
      </c>
    </row>
    <row r="458" s="13" customFormat="1">
      <c r="A458" s="13"/>
      <c r="B458" s="234"/>
      <c r="C458" s="235"/>
      <c r="D458" s="236" t="s">
        <v>128</v>
      </c>
      <c r="E458" s="237" t="s">
        <v>1</v>
      </c>
      <c r="F458" s="238" t="s">
        <v>832</v>
      </c>
      <c r="G458" s="235"/>
      <c r="H458" s="237" t="s">
        <v>1</v>
      </c>
      <c r="I458" s="239"/>
      <c r="J458" s="235"/>
      <c r="K458" s="235"/>
      <c r="L458" s="240"/>
      <c r="M458" s="241"/>
      <c r="N458" s="242"/>
      <c r="O458" s="242"/>
      <c r="P458" s="242"/>
      <c r="Q458" s="242"/>
      <c r="R458" s="242"/>
      <c r="S458" s="242"/>
      <c r="T458" s="243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44" t="s">
        <v>128</v>
      </c>
      <c r="AU458" s="244" t="s">
        <v>86</v>
      </c>
      <c r="AV458" s="13" t="s">
        <v>84</v>
      </c>
      <c r="AW458" s="13" t="s">
        <v>32</v>
      </c>
      <c r="AX458" s="13" t="s">
        <v>76</v>
      </c>
      <c r="AY458" s="244" t="s">
        <v>119</v>
      </c>
    </row>
    <row r="459" s="14" customFormat="1">
      <c r="A459" s="14"/>
      <c r="B459" s="245"/>
      <c r="C459" s="246"/>
      <c r="D459" s="236" t="s">
        <v>128</v>
      </c>
      <c r="E459" s="247" t="s">
        <v>1</v>
      </c>
      <c r="F459" s="248" t="s">
        <v>833</v>
      </c>
      <c r="G459" s="246"/>
      <c r="H459" s="249">
        <v>18.754999999999999</v>
      </c>
      <c r="I459" s="250"/>
      <c r="J459" s="246"/>
      <c r="K459" s="246"/>
      <c r="L459" s="251"/>
      <c r="M459" s="252"/>
      <c r="N459" s="253"/>
      <c r="O459" s="253"/>
      <c r="P459" s="253"/>
      <c r="Q459" s="253"/>
      <c r="R459" s="253"/>
      <c r="S459" s="253"/>
      <c r="T459" s="254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55" t="s">
        <v>128</v>
      </c>
      <c r="AU459" s="255" t="s">
        <v>86</v>
      </c>
      <c r="AV459" s="14" t="s">
        <v>86</v>
      </c>
      <c r="AW459" s="14" t="s">
        <v>32</v>
      </c>
      <c r="AX459" s="14" t="s">
        <v>84</v>
      </c>
      <c r="AY459" s="255" t="s">
        <v>119</v>
      </c>
    </row>
    <row r="460" s="2" customFormat="1" ht="24.15" customHeight="1">
      <c r="A460" s="39"/>
      <c r="B460" s="40"/>
      <c r="C460" s="220" t="s">
        <v>834</v>
      </c>
      <c r="D460" s="220" t="s">
        <v>122</v>
      </c>
      <c r="E460" s="221" t="s">
        <v>835</v>
      </c>
      <c r="F460" s="222" t="s">
        <v>836</v>
      </c>
      <c r="G460" s="223" t="s">
        <v>246</v>
      </c>
      <c r="H460" s="224">
        <v>56.265000000000001</v>
      </c>
      <c r="I460" s="225"/>
      <c r="J460" s="226">
        <f>ROUND(I460*H460,2)</f>
        <v>0</v>
      </c>
      <c r="K460" s="227"/>
      <c r="L460" s="45"/>
      <c r="M460" s="228" t="s">
        <v>1</v>
      </c>
      <c r="N460" s="229" t="s">
        <v>41</v>
      </c>
      <c r="O460" s="92"/>
      <c r="P460" s="230">
        <f>O460*H460</f>
        <v>0</v>
      </c>
      <c r="Q460" s="230">
        <v>0</v>
      </c>
      <c r="R460" s="230">
        <f>Q460*H460</f>
        <v>0</v>
      </c>
      <c r="S460" s="230">
        <v>0</v>
      </c>
      <c r="T460" s="231">
        <f>S460*H460</f>
        <v>0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32" t="s">
        <v>149</v>
      </c>
      <c r="AT460" s="232" t="s">
        <v>122</v>
      </c>
      <c r="AU460" s="232" t="s">
        <v>86</v>
      </c>
      <c r="AY460" s="18" t="s">
        <v>119</v>
      </c>
      <c r="BE460" s="233">
        <f>IF(N460="základní",J460,0)</f>
        <v>0</v>
      </c>
      <c r="BF460" s="233">
        <f>IF(N460="snížená",J460,0)</f>
        <v>0</v>
      </c>
      <c r="BG460" s="233">
        <f>IF(N460="zákl. přenesená",J460,0)</f>
        <v>0</v>
      </c>
      <c r="BH460" s="233">
        <f>IF(N460="sníž. přenesená",J460,0)</f>
        <v>0</v>
      </c>
      <c r="BI460" s="233">
        <f>IF(N460="nulová",J460,0)</f>
        <v>0</v>
      </c>
      <c r="BJ460" s="18" t="s">
        <v>84</v>
      </c>
      <c r="BK460" s="233">
        <f>ROUND(I460*H460,2)</f>
        <v>0</v>
      </c>
      <c r="BL460" s="18" t="s">
        <v>149</v>
      </c>
      <c r="BM460" s="232" t="s">
        <v>837</v>
      </c>
    </row>
    <row r="461" s="14" customFormat="1">
      <c r="A461" s="14"/>
      <c r="B461" s="245"/>
      <c r="C461" s="246"/>
      <c r="D461" s="236" t="s">
        <v>128</v>
      </c>
      <c r="E461" s="247" t="s">
        <v>1</v>
      </c>
      <c r="F461" s="248" t="s">
        <v>838</v>
      </c>
      <c r="G461" s="246"/>
      <c r="H461" s="249">
        <v>56.265000000000001</v>
      </c>
      <c r="I461" s="250"/>
      <c r="J461" s="246"/>
      <c r="K461" s="246"/>
      <c r="L461" s="251"/>
      <c r="M461" s="252"/>
      <c r="N461" s="253"/>
      <c r="O461" s="253"/>
      <c r="P461" s="253"/>
      <c r="Q461" s="253"/>
      <c r="R461" s="253"/>
      <c r="S461" s="253"/>
      <c r="T461" s="254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55" t="s">
        <v>128</v>
      </c>
      <c r="AU461" s="255" t="s">
        <v>86</v>
      </c>
      <c r="AV461" s="14" t="s">
        <v>86</v>
      </c>
      <c r="AW461" s="14" t="s">
        <v>32</v>
      </c>
      <c r="AX461" s="14" t="s">
        <v>84</v>
      </c>
      <c r="AY461" s="255" t="s">
        <v>119</v>
      </c>
    </row>
    <row r="462" s="2" customFormat="1" ht="37.8" customHeight="1">
      <c r="A462" s="39"/>
      <c r="B462" s="40"/>
      <c r="C462" s="220" t="s">
        <v>839</v>
      </c>
      <c r="D462" s="220" t="s">
        <v>122</v>
      </c>
      <c r="E462" s="221" t="s">
        <v>840</v>
      </c>
      <c r="F462" s="222" t="s">
        <v>841</v>
      </c>
      <c r="G462" s="223" t="s">
        <v>246</v>
      </c>
      <c r="H462" s="224">
        <v>18.754999999999999</v>
      </c>
      <c r="I462" s="225"/>
      <c r="J462" s="226">
        <f>ROUND(I462*H462,2)</f>
        <v>0</v>
      </c>
      <c r="K462" s="227"/>
      <c r="L462" s="45"/>
      <c r="M462" s="228" t="s">
        <v>1</v>
      </c>
      <c r="N462" s="229" t="s">
        <v>41</v>
      </c>
      <c r="O462" s="92"/>
      <c r="P462" s="230">
        <f>O462*H462</f>
        <v>0</v>
      </c>
      <c r="Q462" s="230">
        <v>0</v>
      </c>
      <c r="R462" s="230">
        <f>Q462*H462</f>
        <v>0</v>
      </c>
      <c r="S462" s="230">
        <v>0</v>
      </c>
      <c r="T462" s="231">
        <f>S462*H462</f>
        <v>0</v>
      </c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R462" s="232" t="s">
        <v>149</v>
      </c>
      <c r="AT462" s="232" t="s">
        <v>122</v>
      </c>
      <c r="AU462" s="232" t="s">
        <v>86</v>
      </c>
      <c r="AY462" s="18" t="s">
        <v>119</v>
      </c>
      <c r="BE462" s="233">
        <f>IF(N462="základní",J462,0)</f>
        <v>0</v>
      </c>
      <c r="BF462" s="233">
        <f>IF(N462="snížená",J462,0)</f>
        <v>0</v>
      </c>
      <c r="BG462" s="233">
        <f>IF(N462="zákl. přenesená",J462,0)</f>
        <v>0</v>
      </c>
      <c r="BH462" s="233">
        <f>IF(N462="sníž. přenesená",J462,0)</f>
        <v>0</v>
      </c>
      <c r="BI462" s="233">
        <f>IF(N462="nulová",J462,0)</f>
        <v>0</v>
      </c>
      <c r="BJ462" s="18" t="s">
        <v>84</v>
      </c>
      <c r="BK462" s="233">
        <f>ROUND(I462*H462,2)</f>
        <v>0</v>
      </c>
      <c r="BL462" s="18" t="s">
        <v>149</v>
      </c>
      <c r="BM462" s="232" t="s">
        <v>842</v>
      </c>
    </row>
    <row r="463" s="14" customFormat="1">
      <c r="A463" s="14"/>
      <c r="B463" s="245"/>
      <c r="C463" s="246"/>
      <c r="D463" s="236" t="s">
        <v>128</v>
      </c>
      <c r="E463" s="247" t="s">
        <v>1</v>
      </c>
      <c r="F463" s="248" t="s">
        <v>843</v>
      </c>
      <c r="G463" s="246"/>
      <c r="H463" s="249">
        <v>18.754999999999999</v>
      </c>
      <c r="I463" s="250"/>
      <c r="J463" s="246"/>
      <c r="K463" s="246"/>
      <c r="L463" s="251"/>
      <c r="M463" s="252"/>
      <c r="N463" s="253"/>
      <c r="O463" s="253"/>
      <c r="P463" s="253"/>
      <c r="Q463" s="253"/>
      <c r="R463" s="253"/>
      <c r="S463" s="253"/>
      <c r="T463" s="254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55" t="s">
        <v>128</v>
      </c>
      <c r="AU463" s="255" t="s">
        <v>86</v>
      </c>
      <c r="AV463" s="14" t="s">
        <v>86</v>
      </c>
      <c r="AW463" s="14" t="s">
        <v>32</v>
      </c>
      <c r="AX463" s="14" t="s">
        <v>84</v>
      </c>
      <c r="AY463" s="255" t="s">
        <v>119</v>
      </c>
    </row>
    <row r="464" s="2" customFormat="1" ht="44.25" customHeight="1">
      <c r="A464" s="39"/>
      <c r="B464" s="40"/>
      <c r="C464" s="220" t="s">
        <v>844</v>
      </c>
      <c r="D464" s="220" t="s">
        <v>122</v>
      </c>
      <c r="E464" s="221" t="s">
        <v>845</v>
      </c>
      <c r="F464" s="222" t="s">
        <v>846</v>
      </c>
      <c r="G464" s="223" t="s">
        <v>246</v>
      </c>
      <c r="H464" s="224">
        <v>12.24</v>
      </c>
      <c r="I464" s="225"/>
      <c r="J464" s="226">
        <f>ROUND(I464*H464,2)</f>
        <v>0</v>
      </c>
      <c r="K464" s="227"/>
      <c r="L464" s="45"/>
      <c r="M464" s="228" t="s">
        <v>1</v>
      </c>
      <c r="N464" s="229" t="s">
        <v>41</v>
      </c>
      <c r="O464" s="92"/>
      <c r="P464" s="230">
        <f>O464*H464</f>
        <v>0</v>
      </c>
      <c r="Q464" s="230">
        <v>0</v>
      </c>
      <c r="R464" s="230">
        <f>Q464*H464</f>
        <v>0</v>
      </c>
      <c r="S464" s="230">
        <v>0</v>
      </c>
      <c r="T464" s="231">
        <f>S464*H464</f>
        <v>0</v>
      </c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232" t="s">
        <v>149</v>
      </c>
      <c r="AT464" s="232" t="s">
        <v>122</v>
      </c>
      <c r="AU464" s="232" t="s">
        <v>86</v>
      </c>
      <c r="AY464" s="18" t="s">
        <v>119</v>
      </c>
      <c r="BE464" s="233">
        <f>IF(N464="základní",J464,0)</f>
        <v>0</v>
      </c>
      <c r="BF464" s="233">
        <f>IF(N464="snížená",J464,0)</f>
        <v>0</v>
      </c>
      <c r="BG464" s="233">
        <f>IF(N464="zákl. přenesená",J464,0)</f>
        <v>0</v>
      </c>
      <c r="BH464" s="233">
        <f>IF(N464="sníž. přenesená",J464,0)</f>
        <v>0</v>
      </c>
      <c r="BI464" s="233">
        <f>IF(N464="nulová",J464,0)</f>
        <v>0</v>
      </c>
      <c r="BJ464" s="18" t="s">
        <v>84</v>
      </c>
      <c r="BK464" s="233">
        <f>ROUND(I464*H464,2)</f>
        <v>0</v>
      </c>
      <c r="BL464" s="18" t="s">
        <v>149</v>
      </c>
      <c r="BM464" s="232" t="s">
        <v>847</v>
      </c>
    </row>
    <row r="465" s="14" customFormat="1">
      <c r="A465" s="14"/>
      <c r="B465" s="245"/>
      <c r="C465" s="246"/>
      <c r="D465" s="236" t="s">
        <v>128</v>
      </c>
      <c r="E465" s="247" t="s">
        <v>1</v>
      </c>
      <c r="F465" s="248" t="s">
        <v>848</v>
      </c>
      <c r="G465" s="246"/>
      <c r="H465" s="249">
        <v>12.24</v>
      </c>
      <c r="I465" s="250"/>
      <c r="J465" s="246"/>
      <c r="K465" s="246"/>
      <c r="L465" s="251"/>
      <c r="M465" s="252"/>
      <c r="N465" s="253"/>
      <c r="O465" s="253"/>
      <c r="P465" s="253"/>
      <c r="Q465" s="253"/>
      <c r="R465" s="253"/>
      <c r="S465" s="253"/>
      <c r="T465" s="254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55" t="s">
        <v>128</v>
      </c>
      <c r="AU465" s="255" t="s">
        <v>86</v>
      </c>
      <c r="AV465" s="14" t="s">
        <v>86</v>
      </c>
      <c r="AW465" s="14" t="s">
        <v>32</v>
      </c>
      <c r="AX465" s="14" t="s">
        <v>84</v>
      </c>
      <c r="AY465" s="255" t="s">
        <v>119</v>
      </c>
    </row>
    <row r="466" s="12" customFormat="1" ht="22.8" customHeight="1">
      <c r="A466" s="12"/>
      <c r="B466" s="204"/>
      <c r="C466" s="205"/>
      <c r="D466" s="206" t="s">
        <v>75</v>
      </c>
      <c r="E466" s="218" t="s">
        <v>849</v>
      </c>
      <c r="F466" s="218" t="s">
        <v>850</v>
      </c>
      <c r="G466" s="205"/>
      <c r="H466" s="205"/>
      <c r="I466" s="208"/>
      <c r="J466" s="219">
        <f>BK466</f>
        <v>0</v>
      </c>
      <c r="K466" s="205"/>
      <c r="L466" s="210"/>
      <c r="M466" s="211"/>
      <c r="N466" s="212"/>
      <c r="O466" s="212"/>
      <c r="P466" s="213">
        <f>SUM(P467:P468)</f>
        <v>0</v>
      </c>
      <c r="Q466" s="212"/>
      <c r="R466" s="213">
        <f>SUM(R467:R468)</f>
        <v>0</v>
      </c>
      <c r="S466" s="212"/>
      <c r="T466" s="214">
        <f>SUM(T467:T468)</f>
        <v>0</v>
      </c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R466" s="215" t="s">
        <v>84</v>
      </c>
      <c r="AT466" s="216" t="s">
        <v>75</v>
      </c>
      <c r="AU466" s="216" t="s">
        <v>84</v>
      </c>
      <c r="AY466" s="215" t="s">
        <v>119</v>
      </c>
      <c r="BK466" s="217">
        <f>SUM(BK467:BK468)</f>
        <v>0</v>
      </c>
    </row>
    <row r="467" s="2" customFormat="1" ht="16.5" customHeight="1">
      <c r="A467" s="39"/>
      <c r="B467" s="40"/>
      <c r="C467" s="220" t="s">
        <v>479</v>
      </c>
      <c r="D467" s="220" t="s">
        <v>122</v>
      </c>
      <c r="E467" s="221" t="s">
        <v>851</v>
      </c>
      <c r="F467" s="222" t="s">
        <v>852</v>
      </c>
      <c r="G467" s="223" t="s">
        <v>246</v>
      </c>
      <c r="H467" s="224">
        <v>104.818</v>
      </c>
      <c r="I467" s="225"/>
      <c r="J467" s="226">
        <f>ROUND(I467*H467,2)</f>
        <v>0</v>
      </c>
      <c r="K467" s="227"/>
      <c r="L467" s="45"/>
      <c r="M467" s="228" t="s">
        <v>1</v>
      </c>
      <c r="N467" s="229" t="s">
        <v>41</v>
      </c>
      <c r="O467" s="92"/>
      <c r="P467" s="230">
        <f>O467*H467</f>
        <v>0</v>
      </c>
      <c r="Q467" s="230">
        <v>0</v>
      </c>
      <c r="R467" s="230">
        <f>Q467*H467</f>
        <v>0</v>
      </c>
      <c r="S467" s="230">
        <v>0</v>
      </c>
      <c r="T467" s="231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32" t="s">
        <v>149</v>
      </c>
      <c r="AT467" s="232" t="s">
        <v>122</v>
      </c>
      <c r="AU467" s="232" t="s">
        <v>86</v>
      </c>
      <c r="AY467" s="18" t="s">
        <v>119</v>
      </c>
      <c r="BE467" s="233">
        <f>IF(N467="základní",J467,0)</f>
        <v>0</v>
      </c>
      <c r="BF467" s="233">
        <f>IF(N467="snížená",J467,0)</f>
        <v>0</v>
      </c>
      <c r="BG467" s="233">
        <f>IF(N467="zákl. přenesená",J467,0)</f>
        <v>0</v>
      </c>
      <c r="BH467" s="233">
        <f>IF(N467="sníž. přenesená",J467,0)</f>
        <v>0</v>
      </c>
      <c r="BI467" s="233">
        <f>IF(N467="nulová",J467,0)</f>
        <v>0</v>
      </c>
      <c r="BJ467" s="18" t="s">
        <v>84</v>
      </c>
      <c r="BK467" s="233">
        <f>ROUND(I467*H467,2)</f>
        <v>0</v>
      </c>
      <c r="BL467" s="18" t="s">
        <v>149</v>
      </c>
      <c r="BM467" s="232" t="s">
        <v>853</v>
      </c>
    </row>
    <row r="468" s="2" customFormat="1" ht="24.15" customHeight="1">
      <c r="A468" s="39"/>
      <c r="B468" s="40"/>
      <c r="C468" s="220" t="s">
        <v>854</v>
      </c>
      <c r="D468" s="220" t="s">
        <v>122</v>
      </c>
      <c r="E468" s="221" t="s">
        <v>855</v>
      </c>
      <c r="F468" s="222" t="s">
        <v>856</v>
      </c>
      <c r="G468" s="223" t="s">
        <v>246</v>
      </c>
      <c r="H468" s="224">
        <v>104.818</v>
      </c>
      <c r="I468" s="225"/>
      <c r="J468" s="226">
        <f>ROUND(I468*H468,2)</f>
        <v>0</v>
      </c>
      <c r="K468" s="227"/>
      <c r="L468" s="45"/>
      <c r="M468" s="292" t="s">
        <v>1</v>
      </c>
      <c r="N468" s="293" t="s">
        <v>41</v>
      </c>
      <c r="O468" s="294"/>
      <c r="P468" s="295">
        <f>O468*H468</f>
        <v>0</v>
      </c>
      <c r="Q468" s="295">
        <v>0</v>
      </c>
      <c r="R468" s="295">
        <f>Q468*H468</f>
        <v>0</v>
      </c>
      <c r="S468" s="295">
        <v>0</v>
      </c>
      <c r="T468" s="296">
        <f>S468*H468</f>
        <v>0</v>
      </c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R468" s="232" t="s">
        <v>149</v>
      </c>
      <c r="AT468" s="232" t="s">
        <v>122</v>
      </c>
      <c r="AU468" s="232" t="s">
        <v>86</v>
      </c>
      <c r="AY468" s="18" t="s">
        <v>119</v>
      </c>
      <c r="BE468" s="233">
        <f>IF(N468="základní",J468,0)</f>
        <v>0</v>
      </c>
      <c r="BF468" s="233">
        <f>IF(N468="snížená",J468,0)</f>
        <v>0</v>
      </c>
      <c r="BG468" s="233">
        <f>IF(N468="zákl. přenesená",J468,0)</f>
        <v>0</v>
      </c>
      <c r="BH468" s="233">
        <f>IF(N468="sníž. přenesená",J468,0)</f>
        <v>0</v>
      </c>
      <c r="BI468" s="233">
        <f>IF(N468="nulová",J468,0)</f>
        <v>0</v>
      </c>
      <c r="BJ468" s="18" t="s">
        <v>84</v>
      </c>
      <c r="BK468" s="233">
        <f>ROUND(I468*H468,2)</f>
        <v>0</v>
      </c>
      <c r="BL468" s="18" t="s">
        <v>149</v>
      </c>
      <c r="BM468" s="232" t="s">
        <v>857</v>
      </c>
    </row>
    <row r="469" s="2" customFormat="1" ht="6.96" customHeight="1">
      <c r="A469" s="39"/>
      <c r="B469" s="67"/>
      <c r="C469" s="68"/>
      <c r="D469" s="68"/>
      <c r="E469" s="68"/>
      <c r="F469" s="68"/>
      <c r="G469" s="68"/>
      <c r="H469" s="68"/>
      <c r="I469" s="68"/>
      <c r="J469" s="68"/>
      <c r="K469" s="68"/>
      <c r="L469" s="45"/>
      <c r="M469" s="39"/>
      <c r="O469" s="39"/>
      <c r="P469" s="39"/>
      <c r="Q469" s="39"/>
      <c r="R469" s="39"/>
      <c r="S469" s="39"/>
      <c r="T469" s="39"/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</row>
  </sheetData>
  <sheetProtection sheet="1" autoFilter="0" formatColumns="0" formatRows="0" objects="1" scenarios="1" spinCount="100000" saltValue="UJyPyX2yz5MUAfFkBpMDFW+YH0hkwvi6iysH0j7fu+uZOb0cmSg4y/3Ls/7ht60qKDEr5/SPfWRWcc7bJJHP/w==" hashValue="LcVPZ5CBrP1TidWdnT5bg+PTW1uhPhO216Qg/mkgea48PCjJWbKVObSTUIdzZsqtZuCV8zMPvZCAeDZy0OuR9g==" algorithmName="SHA-512" password="CA9C"/>
  <autoFilter ref="C126:K468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DESKTOP-JJ3MA4N\Uzivatel</dc:creator>
  <cp:lastModifiedBy>DESKTOP-JJ3MA4N\Uzivatel</cp:lastModifiedBy>
  <dcterms:created xsi:type="dcterms:W3CDTF">2025-12-15T08:29:08Z</dcterms:created>
  <dcterms:modified xsi:type="dcterms:W3CDTF">2025-12-15T08:29:15Z</dcterms:modified>
</cp:coreProperties>
</file>